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Criteria &amp; Weights" sheetId="1" state="visible" r:id="rId1"/>
    <sheet xmlns:r="http://schemas.openxmlformats.org/officeDocument/2006/relationships" name="2.Scoring" sheetId="2" state="visible" r:id="rId2"/>
    <sheet xmlns:r="http://schemas.openxmlformats.org/officeDocument/2006/relationships" name="3.Ranking" sheetId="3" state="visible" r:id="rId3"/>
    <sheet xmlns:r="http://schemas.openxmlformats.org/officeDocument/2006/relationships" name="4.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%&quot;"/>
    <numFmt numFmtId="165" formatCode="0.0"/>
    <numFmt numFmtId="166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b val="1"/>
      <color rgb="000F172A"/>
      <sz val="10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left" vertical="center" wrapText="1"/>
    </xf>
    <xf numFmtId="164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/>
    </xf>
    <xf numFmtId="164" fontId="6" fillId="6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  <xf numFmtId="0" fontId="0" fillId="4" borderId="2" applyAlignment="1" pivotButton="0" quotePrefix="0" xfId="0">
      <alignment horizontal="center" vertical="center" wrapText="1"/>
    </xf>
    <xf numFmtId="0" fontId="0" fillId="4" borderId="2" pivotButton="0" quotePrefix="0" xfId="0"/>
    <xf numFmtId="165" fontId="6" fillId="6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5" borderId="2" pivotButton="0" quotePrefix="0" xfId="0"/>
    <xf numFmtId="0" fontId="6" fillId="0" borderId="0" applyAlignment="1" pivotButton="0" quotePrefix="0" xfId="0">
      <alignment horizontal="right" vertical="center"/>
    </xf>
    <xf numFmtId="0" fontId="5" fillId="5" borderId="2" applyAlignment="1" pivotButton="0" quotePrefix="0" xfId="0">
      <alignment horizontal="center" vertical="center" wrapText="1"/>
    </xf>
    <xf numFmtId="165" fontId="5" fillId="5" borderId="2" applyAlignment="1" pivotButton="0" quotePrefix="0" xfId="0">
      <alignment horizontal="left" vertical="center" wrapText="1"/>
    </xf>
    <xf numFmtId="166" fontId="5" fillId="5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165" fontId="5" fillId="4" borderId="2" applyAlignment="1" pivotButton="0" quotePrefix="0" xfId="0">
      <alignment horizontal="left" vertical="center" wrapText="1"/>
    </xf>
    <xf numFmtId="166" fontId="5" fillId="4" borderId="2" applyAlignment="1" pivotButton="0" quotePrefix="0" xfId="0">
      <alignment horizontal="left" vertical="center" wrapText="1"/>
    </xf>
    <xf numFmtId="0" fontId="6" fillId="2" borderId="2" applyAlignment="1" pivotButton="0" quotePrefix="0" xfId="0">
      <alignment horizontal="right"/>
    </xf>
    <xf numFmtId="165" fontId="0" fillId="4" borderId="2" applyAlignment="1" pivotButton="0" quotePrefix="0" xfId="0">
      <alignment horizontal="center" vertical="center" wrapText="1"/>
    </xf>
    <xf numFmtId="165" fontId="0" fillId="5" borderId="2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4" customWidth="1" min="2" max="2"/>
    <col width="60" customWidth="1" min="3" max="3"/>
    <col width="14" customWidth="1" min="4" max="4"/>
  </cols>
  <sheetData>
    <row r="1" ht="28" customHeight="1">
      <c r="A1" s="1" t="inlineStr">
        <is>
          <t>Vendor Evaluation — Weighted Scoring Model</t>
        </is>
      </c>
    </row>
    <row r="2" ht="18" customHeight="1">
      <c r="A2" s="2" t="inlineStr">
        <is>
          <t>ISO 9001:2015 §8.4.1  |  CIPS Vendor Management Framework  |  ISM Supplier Selection</t>
        </is>
      </c>
    </row>
    <row r="4" ht="22" customHeight="1">
      <c r="A4" s="3" t="inlineStr">
        <is>
          <t>1. Evaluation Criteria &amp; Weight Configuration</t>
        </is>
      </c>
    </row>
    <row r="5" ht="32" customHeight="1">
      <c r="A5" s="4" t="inlineStr">
        <is>
          <t>#</t>
        </is>
      </c>
      <c r="B5" s="4" t="inlineStr">
        <is>
          <t>Criterion</t>
        </is>
      </c>
      <c r="C5" s="4" t="inlineStr">
        <is>
          <t>Description</t>
        </is>
      </c>
      <c r="D5" s="4" t="inlineStr">
        <is>
          <t>Weight %</t>
        </is>
      </c>
    </row>
    <row r="6">
      <c r="A6" s="5" t="n">
        <v>1</v>
      </c>
      <c r="B6" s="6" t="inlineStr">
        <is>
          <t>Quality</t>
        </is>
      </c>
      <c r="C6" s="6" t="inlineStr">
        <is>
          <t>Conformance to spec, defect rate, certifications (ISO 9001)</t>
        </is>
      </c>
      <c r="D6" s="5" t="n">
        <v>25</v>
      </c>
    </row>
    <row r="7">
      <c r="A7" s="7" t="n">
        <v>2</v>
      </c>
      <c r="B7" s="8" t="inlineStr">
        <is>
          <t>Cost / TCO</t>
        </is>
      </c>
      <c r="C7" s="8" t="inlineStr">
        <is>
          <t>Total cost of ownership — price, freight, payment terms, lifecycle</t>
        </is>
      </c>
      <c r="D7" s="7" t="n">
        <v>25</v>
      </c>
    </row>
    <row r="8">
      <c r="A8" s="5" t="n">
        <v>3</v>
      </c>
      <c r="B8" s="6" t="inlineStr">
        <is>
          <t>Delivery / Lead Time</t>
        </is>
      </c>
      <c r="C8" s="6" t="inlineStr">
        <is>
          <t>OTD, OTIF, lead-time reliability, flexibility on rush orders</t>
        </is>
      </c>
      <c r="D8" s="5" t="n">
        <v>15</v>
      </c>
    </row>
    <row r="9">
      <c r="A9" s="7" t="n">
        <v>4</v>
      </c>
      <c r="B9" s="8" t="inlineStr">
        <is>
          <t>Risk &amp; Compliance</t>
        </is>
      </c>
      <c r="C9" s="8" t="inlineStr">
        <is>
          <t>Financial health, regulatory, ESG, sanctions, geopolitical exposure</t>
        </is>
      </c>
      <c r="D9" s="7" t="n">
        <v>15</v>
      </c>
    </row>
    <row r="10">
      <c r="A10" s="5" t="n">
        <v>5</v>
      </c>
      <c r="B10" s="6" t="inlineStr">
        <is>
          <t>Capacity &amp; Capability</t>
        </is>
      </c>
      <c r="C10" s="6" t="inlineStr">
        <is>
          <t>Production scale, technical capability, R&amp;D, innovation</t>
        </is>
      </c>
      <c r="D10" s="5" t="n">
        <v>10</v>
      </c>
    </row>
    <row r="11">
      <c r="A11" s="7" t="n">
        <v>6</v>
      </c>
      <c r="B11" s="8" t="inlineStr">
        <is>
          <t>Service &amp; Support</t>
        </is>
      </c>
      <c r="C11" s="8" t="inlineStr">
        <is>
          <t>Responsiveness, warranty, technical support, communication</t>
        </is>
      </c>
      <c r="D11" s="7" t="n">
        <v>10</v>
      </c>
    </row>
    <row r="13">
      <c r="C13" s="9" t="inlineStr">
        <is>
          <t>Total weight (must = 100%):</t>
        </is>
      </c>
      <c r="D13" s="10">
        <f>SUM(D6:D11)</f>
        <v/>
      </c>
    </row>
    <row r="15" ht="22" customHeight="1">
      <c r="A15" s="3" t="inlineStr">
        <is>
          <t>2. Rating Scale (1–5)</t>
        </is>
      </c>
    </row>
    <row r="16">
      <c r="A16" s="11" t="n">
        <v>1</v>
      </c>
      <c r="B16" s="12" t="inlineStr">
        <is>
          <t>Does Not Meet — major gaps, not acceptable</t>
        </is>
      </c>
    </row>
    <row r="17">
      <c r="A17" s="11" t="n">
        <v>2</v>
      </c>
      <c r="B17" s="12" t="inlineStr">
        <is>
          <t>Below Expectation — significant issues, remediation required</t>
        </is>
      </c>
    </row>
    <row r="18">
      <c r="A18" s="11" t="n">
        <v>3</v>
      </c>
      <c r="B18" s="12" t="inlineStr">
        <is>
          <t>Meets Expectation — acceptable, meets baseline</t>
        </is>
      </c>
    </row>
    <row r="19">
      <c r="A19" s="11" t="n">
        <v>4</v>
      </c>
      <c r="B19" s="12" t="inlineStr">
        <is>
          <t>Exceeds Expectation — strong, above baseline</t>
        </is>
      </c>
    </row>
    <row r="20">
      <c r="A20" s="11" t="n">
        <v>5</v>
      </c>
      <c r="B20" s="12" t="inlineStr">
        <is>
          <t>Best-in-Class — exemplary, industry leader</t>
        </is>
      </c>
    </row>
    <row r="22">
      <c r="A22" s="13" t="inlineStr">
        <is>
          <t>Vendor Evaluation Excel Template  |  Standard: ISO 9001:2015 §8.4 / CIPS  |  Version: 3.0  |  Generated by Procurement Toolkit</t>
        </is>
      </c>
    </row>
  </sheetData>
  <mergeCells count="10">
    <mergeCell ref="A1:D1"/>
    <mergeCell ref="B19:D19"/>
    <mergeCell ref="A22:D22"/>
    <mergeCell ref="A4:D4"/>
    <mergeCell ref="B17:D17"/>
    <mergeCell ref="A15:D15"/>
    <mergeCell ref="B18:D18"/>
    <mergeCell ref="A2:D2"/>
    <mergeCell ref="B16:D16"/>
    <mergeCell ref="B20:D20"/>
  </mergeCells>
  <dataValidations count="1">
    <dataValidation sqref="D6:D11" showDropDown="0" showInputMessage="0" showErrorMessage="0" allowBlank="1" type="whole" operator="between">
      <formula1>0</formula1>
      <formula2>100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Evaluation - Criteria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23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6" customWidth="1" min="9" max="9"/>
    <col width="8" customWidth="1" min="10" max="10"/>
  </cols>
  <sheetData>
    <row r="1" ht="28" customHeight="1">
      <c r="A1" s="1" t="inlineStr">
        <is>
          <t>Vendor Scoring Matrix</t>
        </is>
      </c>
    </row>
    <row r="2" ht="18" customHeight="1">
      <c r="A2" s="2" t="inlineStr">
        <is>
          <t>Rate each vendor 1–5 against the 6 weighted criteria.  Total = Σ(weight × rating).</t>
        </is>
      </c>
    </row>
    <row r="4" ht="22" customHeight="1">
      <c r="A4" s="3" t="inlineStr">
        <is>
          <t>Vendor Scoring (1 = Does Not Meet, 5 = Best-in-Class)</t>
        </is>
      </c>
    </row>
    <row r="5" ht="32" customHeight="1">
      <c r="A5" s="4" t="inlineStr">
        <is>
          <t>#</t>
        </is>
      </c>
      <c r="B5" s="4" t="inlineStr">
        <is>
          <t>Vendor Name</t>
        </is>
      </c>
      <c r="C5" s="4" t="inlineStr">
        <is>
          <t>Quality</t>
        </is>
      </c>
      <c r="D5" s="4" t="inlineStr">
        <is>
          <t>Cost/TCO</t>
        </is>
      </c>
      <c r="E5" s="4" t="inlineStr">
        <is>
          <t>Delivery</t>
        </is>
      </c>
      <c r="F5" s="4" t="inlineStr">
        <is>
          <t>Risk</t>
        </is>
      </c>
      <c r="G5" s="4" t="inlineStr">
        <is>
          <t>Capacity</t>
        </is>
      </c>
      <c r="H5" s="4" t="inlineStr">
        <is>
          <t>Service</t>
        </is>
      </c>
      <c r="I5" s="4" t="inlineStr">
        <is>
          <t>Weighted Score (0-500)</t>
        </is>
      </c>
      <c r="J5" s="4" t="inlineStr">
        <is>
          <t>Rank</t>
        </is>
      </c>
    </row>
    <row r="6">
      <c r="A6" s="14" t="n">
        <v>1</v>
      </c>
      <c r="B6" s="15" t="inlineStr"/>
      <c r="C6" s="14" t="n"/>
      <c r="D6" s="14" t="n"/>
      <c r="E6" s="14" t="n"/>
      <c r="F6" s="14" t="n"/>
      <c r="G6" s="14" t="n"/>
      <c r="H6" s="14" t="n"/>
      <c r="I6" s="16">
        <f>C6*'1.Criteria &amp; Weights'!$D$6+D6*'1.Criteria &amp; Weights'!$D$7+E6*'1.Criteria &amp; Weights'!$D$8+F6*'1.Criteria &amp; Weights'!$D$9+G6*'1.Criteria &amp; Weights'!$D$10+H6*'1.Criteria &amp; Weights'!$D$11</f>
        <v/>
      </c>
      <c r="J6" s="17">
        <f>RANK(I6,$I$6:$I$15,0)</f>
        <v/>
      </c>
    </row>
    <row r="7">
      <c r="A7" s="18" t="n">
        <v>2</v>
      </c>
      <c r="B7" s="19" t="inlineStr"/>
      <c r="C7" s="18" t="n"/>
      <c r="D7" s="18" t="n"/>
      <c r="E7" s="18" t="n"/>
      <c r="F7" s="18" t="n"/>
      <c r="G7" s="18" t="n"/>
      <c r="H7" s="18" t="n"/>
      <c r="I7" s="16">
        <f>C7*'1.Criteria &amp; Weights'!$D$6+D7*'1.Criteria &amp; Weights'!$D$7+E7*'1.Criteria &amp; Weights'!$D$8+F7*'1.Criteria &amp; Weights'!$D$9+G7*'1.Criteria &amp; Weights'!$D$10+H7*'1.Criteria &amp; Weights'!$D$11</f>
        <v/>
      </c>
      <c r="J7" s="17">
        <f>RANK(I7,$I$6:$I$15,0)</f>
        <v/>
      </c>
    </row>
    <row r="8">
      <c r="A8" s="14" t="n">
        <v>3</v>
      </c>
      <c r="B8" s="15" t="inlineStr"/>
      <c r="C8" s="14" t="n"/>
      <c r="D8" s="14" t="n"/>
      <c r="E8" s="14" t="n"/>
      <c r="F8" s="14" t="n"/>
      <c r="G8" s="14" t="n"/>
      <c r="H8" s="14" t="n"/>
      <c r="I8" s="16">
        <f>C8*'1.Criteria &amp; Weights'!$D$6+D8*'1.Criteria &amp; Weights'!$D$7+E8*'1.Criteria &amp; Weights'!$D$8+F8*'1.Criteria &amp; Weights'!$D$9+G8*'1.Criteria &amp; Weights'!$D$10+H8*'1.Criteria &amp; Weights'!$D$11</f>
        <v/>
      </c>
      <c r="J8" s="17">
        <f>RANK(I8,$I$6:$I$15,0)</f>
        <v/>
      </c>
    </row>
    <row r="9">
      <c r="A9" s="18" t="n">
        <v>4</v>
      </c>
      <c r="B9" s="19" t="inlineStr"/>
      <c r="C9" s="18" t="n"/>
      <c r="D9" s="18" t="n"/>
      <c r="E9" s="18" t="n"/>
      <c r="F9" s="18" t="n"/>
      <c r="G9" s="18" t="n"/>
      <c r="H9" s="18" t="n"/>
      <c r="I9" s="16">
        <f>C9*'1.Criteria &amp; Weights'!$D$6+D9*'1.Criteria &amp; Weights'!$D$7+E9*'1.Criteria &amp; Weights'!$D$8+F9*'1.Criteria &amp; Weights'!$D$9+G9*'1.Criteria &amp; Weights'!$D$10+H9*'1.Criteria &amp; Weights'!$D$11</f>
        <v/>
      </c>
      <c r="J9" s="17">
        <f>RANK(I9,$I$6:$I$15,0)</f>
        <v/>
      </c>
    </row>
    <row r="10">
      <c r="A10" s="14" t="n">
        <v>5</v>
      </c>
      <c r="B10" s="15" t="inlineStr"/>
      <c r="C10" s="14" t="n"/>
      <c r="D10" s="14" t="n"/>
      <c r="E10" s="14" t="n"/>
      <c r="F10" s="14" t="n"/>
      <c r="G10" s="14" t="n"/>
      <c r="H10" s="14" t="n"/>
      <c r="I10" s="16">
        <f>C10*'1.Criteria &amp; Weights'!$D$6+D10*'1.Criteria &amp; Weights'!$D$7+E10*'1.Criteria &amp; Weights'!$D$8+F10*'1.Criteria &amp; Weights'!$D$9+G10*'1.Criteria &amp; Weights'!$D$10+H10*'1.Criteria &amp; Weights'!$D$11</f>
        <v/>
      </c>
      <c r="J10" s="17">
        <f>RANK(I10,$I$6:$I$15,0)</f>
        <v/>
      </c>
    </row>
    <row r="11">
      <c r="A11" s="18" t="n">
        <v>6</v>
      </c>
      <c r="B11" s="19" t="inlineStr"/>
      <c r="C11" s="18" t="n"/>
      <c r="D11" s="18" t="n"/>
      <c r="E11" s="18" t="n"/>
      <c r="F11" s="18" t="n"/>
      <c r="G11" s="18" t="n"/>
      <c r="H11" s="18" t="n"/>
      <c r="I11" s="16">
        <f>C11*'1.Criteria &amp; Weights'!$D$6+D11*'1.Criteria &amp; Weights'!$D$7+E11*'1.Criteria &amp; Weights'!$D$8+F11*'1.Criteria &amp; Weights'!$D$9+G11*'1.Criteria &amp; Weights'!$D$10+H11*'1.Criteria &amp; Weights'!$D$11</f>
        <v/>
      </c>
      <c r="J11" s="17">
        <f>RANK(I11,$I$6:$I$15,0)</f>
        <v/>
      </c>
    </row>
    <row r="12">
      <c r="A12" s="14" t="n">
        <v>7</v>
      </c>
      <c r="B12" s="15" t="inlineStr"/>
      <c r="C12" s="14" t="n"/>
      <c r="D12" s="14" t="n"/>
      <c r="E12" s="14" t="n"/>
      <c r="F12" s="14" t="n"/>
      <c r="G12" s="14" t="n"/>
      <c r="H12" s="14" t="n"/>
      <c r="I12" s="16">
        <f>C12*'1.Criteria &amp; Weights'!$D$6+D12*'1.Criteria &amp; Weights'!$D$7+E12*'1.Criteria &amp; Weights'!$D$8+F12*'1.Criteria &amp; Weights'!$D$9+G12*'1.Criteria &amp; Weights'!$D$10+H12*'1.Criteria &amp; Weights'!$D$11</f>
        <v/>
      </c>
      <c r="J12" s="17">
        <f>RANK(I12,$I$6:$I$15,0)</f>
        <v/>
      </c>
    </row>
    <row r="13">
      <c r="A13" s="18" t="n">
        <v>8</v>
      </c>
      <c r="B13" s="19" t="inlineStr"/>
      <c r="C13" s="18" t="n"/>
      <c r="D13" s="18" t="n"/>
      <c r="E13" s="18" t="n"/>
      <c r="F13" s="18" t="n"/>
      <c r="G13" s="18" t="n"/>
      <c r="H13" s="18" t="n"/>
      <c r="I13" s="16">
        <f>C13*'1.Criteria &amp; Weights'!$D$6+D13*'1.Criteria &amp; Weights'!$D$7+E13*'1.Criteria &amp; Weights'!$D$8+F13*'1.Criteria &amp; Weights'!$D$9+G13*'1.Criteria &amp; Weights'!$D$10+H13*'1.Criteria &amp; Weights'!$D$11</f>
        <v/>
      </c>
      <c r="J13" s="17">
        <f>RANK(I13,$I$6:$I$15,0)</f>
        <v/>
      </c>
    </row>
    <row r="14">
      <c r="A14" s="14" t="n">
        <v>9</v>
      </c>
      <c r="B14" s="15" t="inlineStr"/>
      <c r="C14" s="14" t="n"/>
      <c r="D14" s="14" t="n"/>
      <c r="E14" s="14" t="n"/>
      <c r="F14" s="14" t="n"/>
      <c r="G14" s="14" t="n"/>
      <c r="H14" s="14" t="n"/>
      <c r="I14" s="16">
        <f>C14*'1.Criteria &amp; Weights'!$D$6+D14*'1.Criteria &amp; Weights'!$D$7+E14*'1.Criteria &amp; Weights'!$D$8+F14*'1.Criteria &amp; Weights'!$D$9+G14*'1.Criteria &amp; Weights'!$D$10+H14*'1.Criteria &amp; Weights'!$D$11</f>
        <v/>
      </c>
      <c r="J14" s="17">
        <f>RANK(I14,$I$6:$I$15,0)</f>
        <v/>
      </c>
    </row>
    <row r="15">
      <c r="A15" s="18" t="n">
        <v>10</v>
      </c>
      <c r="B15" s="19" t="inlineStr"/>
      <c r="C15" s="18" t="n"/>
      <c r="D15" s="18" t="n"/>
      <c r="E15" s="18" t="n"/>
      <c r="F15" s="18" t="n"/>
      <c r="G15" s="18" t="n"/>
      <c r="H15" s="18" t="n"/>
      <c r="I15" s="16">
        <f>C15*'1.Criteria &amp; Weights'!$D$6+D15*'1.Criteria &amp; Weights'!$D$7+E15*'1.Criteria &amp; Weights'!$D$8+F15*'1.Criteria &amp; Weights'!$D$9+G15*'1.Criteria &amp; Weights'!$D$10+H15*'1.Criteria &amp; Weights'!$D$11</f>
        <v/>
      </c>
      <c r="J15" s="17">
        <f>RANK(I15,$I$6:$I$15,0)</f>
        <v/>
      </c>
    </row>
    <row r="17" ht="22" customHeight="1">
      <c r="A17" s="3" t="inlineStr">
        <is>
          <t>Statistics</t>
        </is>
      </c>
    </row>
    <row r="18">
      <c r="B18" s="20" t="inlineStr">
        <is>
          <t>Highest</t>
        </is>
      </c>
      <c r="C18" s="16">
        <f>MAX(I6:I15)</f>
        <v/>
      </c>
    </row>
    <row r="19">
      <c r="B19" s="20" t="inlineStr">
        <is>
          <t>Lowest</t>
        </is>
      </c>
      <c r="C19" s="16">
        <f>MIN(I6:I15)</f>
        <v/>
      </c>
    </row>
    <row r="20">
      <c r="B20" s="20" t="inlineStr">
        <is>
          <t>Average</t>
        </is>
      </c>
      <c r="C20" s="16">
        <f>AVERAGE(I6:I15)</f>
        <v/>
      </c>
    </row>
    <row r="21">
      <c r="B21" s="20" t="inlineStr">
        <is>
          <t>Std Dev</t>
        </is>
      </c>
      <c r="C21" s="16">
        <f>STDEV(I6:I15)</f>
        <v/>
      </c>
    </row>
    <row r="23">
      <c r="A23" s="13" t="inlineStr">
        <is>
          <t>Vendor Evaluation Excel Template  |  Standard: ISO 9001:2015 §8.4 / CIPS  |  Version: 3.0  |  Generated by Procurement Toolkit</t>
        </is>
      </c>
    </row>
  </sheetData>
  <mergeCells count="5">
    <mergeCell ref="A2:I2"/>
    <mergeCell ref="A1:I1"/>
    <mergeCell ref="A17:I17"/>
    <mergeCell ref="A23:I23"/>
    <mergeCell ref="A4:I4"/>
  </mergeCells>
  <conditionalFormatting sqref="C6:H15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I6:I15">
    <cfRule type="dataBar" priority="2">
      <dataBar minLength="0" maxLength="100" showValue="1">
        <cfvo type="min"/>
        <cfvo type="max"/>
        <color rgb="003B82F6"/>
      </dataBar>
    </cfRule>
  </conditionalFormatting>
  <dataValidations count="1">
    <dataValidation sqref="C6:H15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Evaluation - Scoring</oddHeader>
    <oddFooter>&amp;LGenerated by Procurement Toolkit&amp;C&amp;D&amp;RPage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16" customWidth="1" min="3" max="3"/>
    <col width="14" customWidth="1" min="4" max="4"/>
    <col width="16" customWidth="1" min="5" max="5"/>
    <col width="50" customWidth="1" min="6" max="6"/>
  </cols>
  <sheetData>
    <row r="1" ht="28" customHeight="1">
      <c r="A1" s="1" t="inlineStr">
        <is>
          <t>Vendor Ranking &amp; Top-3 Recommendation</t>
        </is>
      </c>
    </row>
    <row r="2" ht="18" customHeight="1">
      <c r="A2" s="2" t="inlineStr">
        <is>
          <t>Auto-ranked by weighted score.  Top-3 candidates are highlighted for stakeholder review.</t>
        </is>
      </c>
    </row>
    <row r="4" ht="22" customHeight="1">
      <c r="A4" s="3" t="inlineStr">
        <is>
          <t>Ranked Results</t>
        </is>
      </c>
    </row>
    <row r="5" ht="32" customHeight="1">
      <c r="A5" s="4" t="inlineStr">
        <is>
          <t>Rank</t>
        </is>
      </c>
      <c r="B5" s="4" t="inlineStr">
        <is>
          <t>Vendor</t>
        </is>
      </c>
      <c r="C5" s="4" t="inlineStr">
        <is>
          <t>Weighted Score</t>
        </is>
      </c>
      <c r="D5" s="4" t="inlineStr">
        <is>
          <t>% of Max</t>
        </is>
      </c>
      <c r="E5" s="4" t="inlineStr">
        <is>
          <t>Status</t>
        </is>
      </c>
      <c r="F5" s="4" t="inlineStr">
        <is>
          <t>Notes</t>
        </is>
      </c>
    </row>
    <row r="6">
      <c r="A6" s="21" t="n">
        <v>1</v>
      </c>
      <c r="B6" s="12">
        <f>INDEX('2.Scoring'!$B$6:$B$15,MATCH(1,'2.Scoring'!$J$6:$J$15,0))</f>
        <v/>
      </c>
      <c r="C6" s="22">
        <f>INDEX('2.Scoring'!$I$6:$I$15,MATCH(1,'2.Scoring'!$J$6:$J$15,0))</f>
        <v/>
      </c>
      <c r="D6" s="23">
        <f>C6/MAX('2.Scoring'!$I$6:$I$15)</f>
        <v/>
      </c>
      <c r="E6" s="12">
        <f>IF(C6&gt;=400,"Recommended",IF(C6&gt;=300,"Acceptable","Reject"))</f>
        <v/>
      </c>
      <c r="F6" s="12">
        <f>IF(A6&lt;=3,"Top-3 — proceed to negotiation",IF(A6&lt;=5,"Backup candidate","Not recommended"))</f>
        <v/>
      </c>
    </row>
    <row r="7">
      <c r="A7" s="24" t="n">
        <v>2</v>
      </c>
      <c r="B7" s="25">
        <f>INDEX('2.Scoring'!$B$6:$B$15,MATCH(2,'2.Scoring'!$J$6:$J$15,0))</f>
        <v/>
      </c>
      <c r="C7" s="26">
        <f>INDEX('2.Scoring'!$I$6:$I$15,MATCH(2,'2.Scoring'!$J$6:$J$15,0))</f>
        <v/>
      </c>
      <c r="D7" s="27">
        <f>C7/MAX('2.Scoring'!$I$6:$I$15)</f>
        <v/>
      </c>
      <c r="E7" s="25">
        <f>IF(C7&gt;=400,"Recommended",IF(C7&gt;=300,"Acceptable","Reject"))</f>
        <v/>
      </c>
      <c r="F7" s="25">
        <f>IF(A7&lt;=3,"Top-3 — proceed to negotiation",IF(A7&lt;=5,"Backup candidate","Not recommended"))</f>
        <v/>
      </c>
    </row>
    <row r="8">
      <c r="A8" s="21" t="n">
        <v>3</v>
      </c>
      <c r="B8" s="12">
        <f>INDEX('2.Scoring'!$B$6:$B$15,MATCH(3,'2.Scoring'!$J$6:$J$15,0))</f>
        <v/>
      </c>
      <c r="C8" s="22">
        <f>INDEX('2.Scoring'!$I$6:$I$15,MATCH(3,'2.Scoring'!$J$6:$J$15,0))</f>
        <v/>
      </c>
      <c r="D8" s="23">
        <f>C8/MAX('2.Scoring'!$I$6:$I$15)</f>
        <v/>
      </c>
      <c r="E8" s="12">
        <f>IF(C8&gt;=400,"Recommended",IF(C8&gt;=300,"Acceptable","Reject"))</f>
        <v/>
      </c>
      <c r="F8" s="12">
        <f>IF(A8&lt;=3,"Top-3 — proceed to negotiation",IF(A8&lt;=5,"Backup candidate","Not recommended"))</f>
        <v/>
      </c>
    </row>
    <row r="9">
      <c r="A9" s="24" t="n">
        <v>4</v>
      </c>
      <c r="B9" s="25">
        <f>INDEX('2.Scoring'!$B$6:$B$15,MATCH(4,'2.Scoring'!$J$6:$J$15,0))</f>
        <v/>
      </c>
      <c r="C9" s="26">
        <f>INDEX('2.Scoring'!$I$6:$I$15,MATCH(4,'2.Scoring'!$J$6:$J$15,0))</f>
        <v/>
      </c>
      <c r="D9" s="27">
        <f>C9/MAX('2.Scoring'!$I$6:$I$15)</f>
        <v/>
      </c>
      <c r="E9" s="25">
        <f>IF(C9&gt;=400,"Recommended",IF(C9&gt;=300,"Acceptable","Reject"))</f>
        <v/>
      </c>
      <c r="F9" s="25">
        <f>IF(A9&lt;=3,"Top-3 — proceed to negotiation",IF(A9&lt;=5,"Backup candidate","Not recommended"))</f>
        <v/>
      </c>
    </row>
    <row r="10">
      <c r="A10" s="21" t="n">
        <v>5</v>
      </c>
      <c r="B10" s="12">
        <f>INDEX('2.Scoring'!$B$6:$B$15,MATCH(5,'2.Scoring'!$J$6:$J$15,0))</f>
        <v/>
      </c>
      <c r="C10" s="22">
        <f>INDEX('2.Scoring'!$I$6:$I$15,MATCH(5,'2.Scoring'!$J$6:$J$15,0))</f>
        <v/>
      </c>
      <c r="D10" s="23">
        <f>C10/MAX('2.Scoring'!$I$6:$I$15)</f>
        <v/>
      </c>
      <c r="E10" s="12">
        <f>IF(C10&gt;=400,"Recommended",IF(C10&gt;=300,"Acceptable","Reject"))</f>
        <v/>
      </c>
      <c r="F10" s="12">
        <f>IF(A10&lt;=3,"Top-3 — proceed to negotiation",IF(A10&lt;=5,"Backup candidate","Not recommended"))</f>
        <v/>
      </c>
    </row>
    <row r="11">
      <c r="A11" s="24" t="n">
        <v>6</v>
      </c>
      <c r="B11" s="25">
        <f>INDEX('2.Scoring'!$B$6:$B$15,MATCH(6,'2.Scoring'!$J$6:$J$15,0))</f>
        <v/>
      </c>
      <c r="C11" s="26">
        <f>INDEX('2.Scoring'!$I$6:$I$15,MATCH(6,'2.Scoring'!$J$6:$J$15,0))</f>
        <v/>
      </c>
      <c r="D11" s="27">
        <f>C11/MAX('2.Scoring'!$I$6:$I$15)</f>
        <v/>
      </c>
      <c r="E11" s="25">
        <f>IF(C11&gt;=400,"Recommended",IF(C11&gt;=300,"Acceptable","Reject"))</f>
        <v/>
      </c>
      <c r="F11" s="25">
        <f>IF(A11&lt;=3,"Top-3 — proceed to negotiation",IF(A11&lt;=5,"Backup candidate","Not recommended"))</f>
        <v/>
      </c>
    </row>
    <row r="12">
      <c r="A12" s="21" t="n">
        <v>7</v>
      </c>
      <c r="B12" s="12">
        <f>INDEX('2.Scoring'!$B$6:$B$15,MATCH(7,'2.Scoring'!$J$6:$J$15,0))</f>
        <v/>
      </c>
      <c r="C12" s="22">
        <f>INDEX('2.Scoring'!$I$6:$I$15,MATCH(7,'2.Scoring'!$J$6:$J$15,0))</f>
        <v/>
      </c>
      <c r="D12" s="23">
        <f>C12/MAX('2.Scoring'!$I$6:$I$15)</f>
        <v/>
      </c>
      <c r="E12" s="12">
        <f>IF(C12&gt;=400,"Recommended",IF(C12&gt;=300,"Acceptable","Reject"))</f>
        <v/>
      </c>
      <c r="F12" s="12">
        <f>IF(A12&lt;=3,"Top-3 — proceed to negotiation",IF(A12&lt;=5,"Backup candidate","Not recommended"))</f>
        <v/>
      </c>
    </row>
    <row r="13">
      <c r="A13" s="24" t="n">
        <v>8</v>
      </c>
      <c r="B13" s="25">
        <f>INDEX('2.Scoring'!$B$6:$B$15,MATCH(8,'2.Scoring'!$J$6:$J$15,0))</f>
        <v/>
      </c>
      <c r="C13" s="26">
        <f>INDEX('2.Scoring'!$I$6:$I$15,MATCH(8,'2.Scoring'!$J$6:$J$15,0))</f>
        <v/>
      </c>
      <c r="D13" s="27">
        <f>C13/MAX('2.Scoring'!$I$6:$I$15)</f>
        <v/>
      </c>
      <c r="E13" s="25">
        <f>IF(C13&gt;=400,"Recommended",IF(C13&gt;=300,"Acceptable","Reject"))</f>
        <v/>
      </c>
      <c r="F13" s="25">
        <f>IF(A13&lt;=3,"Top-3 — proceed to negotiation",IF(A13&lt;=5,"Backup candidate","Not recommended"))</f>
        <v/>
      </c>
    </row>
    <row r="14">
      <c r="A14" s="21" t="n">
        <v>9</v>
      </c>
      <c r="B14" s="12">
        <f>INDEX('2.Scoring'!$B$6:$B$15,MATCH(9,'2.Scoring'!$J$6:$J$15,0))</f>
        <v/>
      </c>
      <c r="C14" s="22">
        <f>INDEX('2.Scoring'!$I$6:$I$15,MATCH(9,'2.Scoring'!$J$6:$J$15,0))</f>
        <v/>
      </c>
      <c r="D14" s="23">
        <f>C14/MAX('2.Scoring'!$I$6:$I$15)</f>
        <v/>
      </c>
      <c r="E14" s="12">
        <f>IF(C14&gt;=400,"Recommended",IF(C14&gt;=300,"Acceptable","Reject"))</f>
        <v/>
      </c>
      <c r="F14" s="12">
        <f>IF(A14&lt;=3,"Top-3 — proceed to negotiation",IF(A14&lt;=5,"Backup candidate","Not recommended"))</f>
        <v/>
      </c>
    </row>
    <row r="15">
      <c r="A15" s="24" t="n">
        <v>10</v>
      </c>
      <c r="B15" s="25">
        <f>INDEX('2.Scoring'!$B$6:$B$15,MATCH(10,'2.Scoring'!$J$6:$J$15,0))</f>
        <v/>
      </c>
      <c r="C15" s="26">
        <f>INDEX('2.Scoring'!$I$6:$I$15,MATCH(10,'2.Scoring'!$J$6:$J$15,0))</f>
        <v/>
      </c>
      <c r="D15" s="27">
        <f>C15/MAX('2.Scoring'!$I$6:$I$15)</f>
        <v/>
      </c>
      <c r="E15" s="25">
        <f>IF(C15&gt;=400,"Recommended",IF(C15&gt;=300,"Acceptable","Reject"))</f>
        <v/>
      </c>
      <c r="F15" s="25">
        <f>IF(A15&lt;=3,"Top-3 — proceed to negotiation",IF(A15&lt;=5,"Backup candidate","Not recommended"))</f>
        <v/>
      </c>
    </row>
    <row r="17" ht="22" customHeight="1">
      <c r="A17" s="3" t="inlineStr">
        <is>
          <t>Decision Threshold Reference</t>
        </is>
      </c>
    </row>
    <row r="18" ht="32" customHeight="1">
      <c r="A18" s="4" t="inlineStr">
        <is>
          <t>Status</t>
        </is>
      </c>
      <c r="B18" s="4" t="inlineStr">
        <is>
          <t>Score Range</t>
        </is>
      </c>
      <c r="C18" s="4" t="inlineStr">
        <is>
          <t>Action</t>
        </is>
      </c>
    </row>
    <row r="19">
      <c r="A19" s="25" t="inlineStr">
        <is>
          <t>Recommended</t>
        </is>
      </c>
      <c r="B19" s="25" t="inlineStr">
        <is>
          <t>≥ 400 / 500 (80%)</t>
        </is>
      </c>
      <c r="C19" s="25" t="inlineStr">
        <is>
          <t>Proceed to contract negotiation</t>
        </is>
      </c>
    </row>
    <row r="20">
      <c r="A20" s="12" t="inlineStr">
        <is>
          <t>Acceptable</t>
        </is>
      </c>
      <c r="B20" s="12" t="inlineStr">
        <is>
          <t>300–399 / 500 (60-80%)</t>
        </is>
      </c>
      <c r="C20" s="12" t="inlineStr">
        <is>
          <t>Conditional — verify weak dimensions</t>
        </is>
      </c>
    </row>
    <row r="21">
      <c r="A21" s="25" t="inlineStr">
        <is>
          <t>Reject</t>
        </is>
      </c>
      <c r="B21" s="25" t="inlineStr">
        <is>
          <t>&lt; 300 / 500 (&lt;60%)</t>
        </is>
      </c>
      <c r="C21" s="25" t="inlineStr">
        <is>
          <t>Not suitable for award</t>
        </is>
      </c>
    </row>
    <row r="23">
      <c r="A23" s="13" t="inlineStr">
        <is>
          <t>Vendor Evaluation Excel Template  |  Standard: ISO 9001:2015 §8.4 / CIPS  |  Version: 3.0  |  Generated by Procurement Toolkit</t>
        </is>
      </c>
    </row>
  </sheetData>
  <mergeCells count="5">
    <mergeCell ref="A2:F2"/>
    <mergeCell ref="A1:F1"/>
    <mergeCell ref="A23:F23"/>
    <mergeCell ref="A17:F17"/>
    <mergeCell ref="A4:F4"/>
  </mergeCells>
  <conditionalFormatting sqref="C6:C15">
    <cfRule type="dataBar" priority="1">
      <dataBar minLength="0" maxLength="100" showValue="1">
        <cfvo type="min"/>
        <cfvo type="max"/>
        <color rgb="003B82F6"/>
      </dataBar>
    </cfRule>
    <cfRule type="colorScale" priority="2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E6:E15">
    <cfRule type="cellIs" priority="3" operator="equal" dxfId="0">
      <formula>"Recommended"</formula>
    </cfRule>
    <cfRule type="cellIs" priority="4" operator="equal" dxfId="1">
      <formula>"Reject"</formula>
    </cfRule>
  </conditionalFormatting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Evaluation - Ranking</oddHeader>
    <oddFooter>&amp;LGenerated by Procurement Toolkit&amp;C&amp;D&amp;RPage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18" customWidth="1" min="3" max="3"/>
    <col width="30" customWidth="1" min="4" max="4"/>
  </cols>
  <sheetData>
    <row r="1" ht="28" customHeight="1">
      <c r="A1" s="1" t="inlineStr">
        <is>
          <t>Executive Summary — Vendor Selection</t>
        </is>
      </c>
    </row>
    <row r="2" ht="18" customHeight="1">
      <c r="A2" s="2" t="inlineStr">
        <is>
          <t>Ready-to-print summary for sourcing committee / management approval</t>
        </is>
      </c>
    </row>
    <row r="4" ht="22" customHeight="1">
      <c r="A4" s="3" t="inlineStr">
        <is>
          <t>Evaluation Overview</t>
        </is>
      </c>
    </row>
    <row r="5">
      <c r="A5" s="28" t="inlineStr">
        <is>
          <t>Evaluation Date</t>
        </is>
      </c>
      <c r="B5" s="25" t="inlineStr"/>
    </row>
    <row r="6">
      <c r="A6" s="28" t="inlineStr">
        <is>
          <t>Evaluator / Team</t>
        </is>
      </c>
      <c r="B6" s="25" t="inlineStr"/>
    </row>
    <row r="7">
      <c r="A7" s="28" t="inlineStr">
        <is>
          <t>Sourcing Project</t>
        </is>
      </c>
      <c r="B7" s="25" t="inlineStr"/>
    </row>
    <row r="8">
      <c r="A8" s="28" t="inlineStr">
        <is>
          <t>Number of Vendors Evaluated</t>
        </is>
      </c>
      <c r="B8" s="25">
        <f>COUNTA('2.Scoring'!B6:B15)</f>
        <v/>
      </c>
    </row>
    <row r="9">
      <c r="A9" s="28" t="inlineStr">
        <is>
          <t>Number of Criteria</t>
        </is>
      </c>
      <c r="B9" s="25" t="n">
        <v>6</v>
      </c>
    </row>
    <row r="10">
      <c r="A10" s="28" t="inlineStr">
        <is>
          <t>Standard Reference</t>
        </is>
      </c>
      <c r="B10" s="25" t="inlineStr">
        <is>
          <t>ISO 9001:2015 §8.4 — Purchasing</t>
        </is>
      </c>
    </row>
    <row r="11">
      <c r="A11" s="28" t="inlineStr">
        <is>
          <t>Methodology</t>
        </is>
      </c>
      <c r="B11" s="25" t="inlineStr">
        <is>
          <t>Weighted Scoring (1-5) with criteria-weight configuration</t>
        </is>
      </c>
    </row>
    <row r="13" ht="22" customHeight="1">
      <c r="A13" s="3" t="inlineStr">
        <is>
          <t>Top-3 Recommended Vendors</t>
        </is>
      </c>
    </row>
    <row r="14" ht="32" customHeight="1">
      <c r="A14" s="4" t="inlineStr">
        <is>
          <t>Rank</t>
        </is>
      </c>
      <c r="B14" s="4" t="inlineStr">
        <is>
          <t>Vendor</t>
        </is>
      </c>
      <c r="C14" s="4" t="inlineStr">
        <is>
          <t>Score</t>
        </is>
      </c>
      <c r="D14" s="4" t="inlineStr">
        <is>
          <t>Recommendation</t>
        </is>
      </c>
    </row>
    <row r="15">
      <c r="A15" s="14" t="n">
        <v>1</v>
      </c>
      <c r="B15" s="15">
        <f>'3.Ranking'!B6</f>
        <v/>
      </c>
      <c r="C15" s="29">
        <f>'3.Ranking'!C6</f>
        <v/>
      </c>
      <c r="D15" s="15" t="inlineStr">
        <is>
          <t>Proceed to negotiation</t>
        </is>
      </c>
    </row>
    <row r="16">
      <c r="A16" s="18" t="n">
        <v>2</v>
      </c>
      <c r="B16" s="19">
        <f>'3.Ranking'!B7</f>
        <v/>
      </c>
      <c r="C16" s="30">
        <f>'3.Ranking'!C7</f>
        <v/>
      </c>
      <c r="D16" s="19" t="inlineStr">
        <is>
          <t>Proceed to negotiation</t>
        </is>
      </c>
    </row>
    <row r="17">
      <c r="A17" s="14" t="n">
        <v>3</v>
      </c>
      <c r="B17" s="15">
        <f>'3.Ranking'!B8</f>
        <v/>
      </c>
      <c r="C17" s="29">
        <f>'3.Ranking'!C8</f>
        <v/>
      </c>
      <c r="D17" s="15" t="inlineStr">
        <is>
          <t>Proceed to negotiation</t>
        </is>
      </c>
    </row>
    <row r="19" ht="22" customHeight="1">
      <c r="A19" s="3" t="inlineStr">
        <is>
          <t>Sign-off</t>
        </is>
      </c>
    </row>
    <row r="20">
      <c r="A20" s="31" t="inlineStr">
        <is>
          <t>Procurement Manager</t>
        </is>
      </c>
      <c r="B20" s="15" t="inlineStr"/>
      <c r="C20" s="15" t="inlineStr"/>
      <c r="D20" s="15" t="inlineStr"/>
    </row>
    <row r="21">
      <c r="A21" s="31" t="inlineStr">
        <is>
          <t>Sourcing Committee Chair</t>
        </is>
      </c>
      <c r="B21" s="15" t="inlineStr"/>
      <c r="C21" s="15" t="inlineStr"/>
      <c r="D21" s="15" t="inlineStr"/>
    </row>
    <row r="22">
      <c r="A22" s="31" t="inlineStr">
        <is>
          <t>Finance Approver</t>
        </is>
      </c>
      <c r="B22" s="15" t="inlineStr"/>
      <c r="C22" s="15" t="inlineStr"/>
      <c r="D22" s="15" t="inlineStr"/>
    </row>
    <row r="24">
      <c r="A24" s="13" t="inlineStr">
        <is>
          <t>Vendor Evaluation Excel Template  |  Standard: ISO 9001:2015 §8.4 / CIPS  |  Version: 3.0  |  Generated by Procurement Toolkit</t>
        </is>
      </c>
    </row>
  </sheetData>
  <mergeCells count="13">
    <mergeCell ref="B10:D10"/>
    <mergeCell ref="A1:D1"/>
    <mergeCell ref="B11:D11"/>
    <mergeCell ref="B5:D5"/>
    <mergeCell ref="A4:D4"/>
    <mergeCell ref="B8:D8"/>
    <mergeCell ref="B9:D9"/>
    <mergeCell ref="A24:D24"/>
    <mergeCell ref="A2:D2"/>
    <mergeCell ref="A19:D19"/>
    <mergeCell ref="B7:D7"/>
    <mergeCell ref="B6:D6"/>
    <mergeCell ref="A13:D13"/>
  </mergeCell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Evaluation - Summary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2026-06-05T09:03:10Z</dcterms:created>
  <dcterms:modified xmlns:dcterms="http://purl.org/dc/terms/" xmlns:xsi="http://www.w3.org/2001/XMLSchema-instance" xsi:type="dcterms:W3CDTF">2026-06-05T09:03:10Z</dcterms:modified>
</cp:coreProperties>
</file>