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sk Regist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B7280"/>
      <sz val="11"/>
    </font>
    <font>
      <name val="Calibri"/>
      <b val="1"/>
      <color rgb="001E3A8A"/>
      <sz val="11"/>
    </font>
    <font>
      <name val="Calibri"/>
      <color rgb="000F172A"/>
      <sz val="10"/>
    </font>
    <font>
      <name val="Calibri"/>
      <b val="1"/>
      <color rgb="00FFFFFF"/>
      <sz val="11"/>
    </font>
    <font>
      <name val="Calibri"/>
      <b val="1"/>
      <color rgb="000F172A"/>
      <sz val="10"/>
    </font>
    <font>
      <name val="Calibri"/>
      <i val="1"/>
      <color rgb="006B7280"/>
      <sz val="9"/>
    </font>
  </fonts>
  <fills count="6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FFFFFF"/>
      </patternFill>
    </fill>
    <fill>
      <patternFill patternType="solid">
        <fgColor rgb="001E3A8A"/>
      </patternFill>
    </fill>
    <fill>
      <patternFill patternType="solid">
        <fgColor rgb="00F8FAFC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right style="thin">
        <color rgb="00CBD5E1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 indent="1"/>
    </xf>
    <xf numFmtId="0" fontId="4" fillId="2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left" vertical="center" wrapText="1"/>
    </xf>
    <xf numFmtId="0" fontId="5" fillId="4" borderId="2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164" fontId="4" fillId="3" borderId="1" applyAlignment="1" pivotButton="0" quotePrefix="0" xfId="0">
      <alignment horizontal="left" vertical="center" wrapText="1"/>
    </xf>
    <xf numFmtId="1" fontId="4" fillId="3" borderId="1" applyAlignment="1" pivotButton="0" quotePrefix="0" xfId="0">
      <alignment horizontal="left" vertical="center" wrapText="1"/>
    </xf>
    <xf numFmtId="164" fontId="4" fillId="5" borderId="1" applyAlignment="1" pivotButton="0" quotePrefix="0" xfId="0">
      <alignment horizontal="left" vertical="center" wrapText="1"/>
    </xf>
    <xf numFmtId="1" fontId="4" fillId="5" borderId="1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/>
    </xf>
  </cellXfs>
  <cellStyles count="1">
    <cellStyle name="Normal" xfId="0" builtinId="0" hidden="0"/>
  </cellStyles>
  <dxfs count="4">
    <dxf>
      <fill>
        <patternFill patternType="solid">
          <fgColor rgb="00DC2626"/>
        </patternFill>
      </fill>
    </dxf>
    <dxf>
      <fill>
        <patternFill patternType="solid">
          <fgColor rgb="00F59E0B"/>
        </patternFill>
      </fill>
    </dxf>
    <dxf>
      <fill>
        <patternFill patternType="solid">
          <fgColor rgb="00FDE68A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K57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26" customWidth="1" min="2" max="2"/>
    <col width="18" customWidth="1" min="3" max="3"/>
    <col width="16" customWidth="1" min="4" max="4"/>
    <col width="8" customWidth="1" min="5" max="5"/>
    <col width="8" customWidth="1" min="6" max="6"/>
    <col width="8" customWidth="1" min="7" max="7"/>
    <col width="12" customWidth="1" min="8" max="8"/>
    <col width="28" customWidth="1" min="9" max="9"/>
    <col width="14" customWidth="1" min="10" max="10"/>
    <col width="14" customWidth="1" min="11" max="11"/>
  </cols>
  <sheetData>
    <row r="1" ht="28" customHeight="1">
      <c r="A1" s="1" t="inlineStr">
        <is>
          <t>Supply Chain Risk Register</t>
        </is>
      </c>
    </row>
    <row r="2" ht="18" customHeight="1">
      <c r="A2" s="2" t="inlineStr">
        <is>
          <t>ISO 31000:2018  |  Kraljic Portfolio Matrix (Strategic / Leverage / Bottleneck / Non-critical)</t>
        </is>
      </c>
    </row>
    <row r="4" ht="22" customHeight="1">
      <c r="A4" s="3" t="inlineStr">
        <is>
          <t>Kraljix Portfolio Categories (2×2 decision grid)</t>
        </is>
      </c>
    </row>
    <row r="5">
      <c r="A5" s="4" t="inlineStr">
        <is>
          <t>Category</t>
        </is>
      </c>
      <c r="B5" s="5" t="inlineStr">
        <is>
          <t>Strategic</t>
        </is>
      </c>
      <c r="C5" s="5" t="inlineStr">
        <is>
          <t>Leverage</t>
        </is>
      </c>
      <c r="D5" s="5" t="inlineStr">
        <is>
          <t>Bottleneck</t>
        </is>
      </c>
      <c r="E5" s="5" t="inlineStr">
        <is>
          <t>Non-critical</t>
        </is>
      </c>
    </row>
    <row r="6">
      <c r="A6" s="4" t="inlineStr">
        <is>
          <t>Profit Impact</t>
        </is>
      </c>
      <c r="B6" s="5" t="inlineStr">
        <is>
          <t>High</t>
        </is>
      </c>
      <c r="C6" s="5" t="inlineStr">
        <is>
          <t>High</t>
        </is>
      </c>
      <c r="D6" s="5" t="inlineStr">
        <is>
          <t>Low</t>
        </is>
      </c>
      <c r="E6" s="5" t="inlineStr">
        <is>
          <t>Low</t>
        </is>
      </c>
    </row>
    <row r="7">
      <c r="A7" s="4" t="inlineStr">
        <is>
          <t>Supply Risk</t>
        </is>
      </c>
      <c r="B7" s="5" t="inlineStr">
        <is>
          <t>High</t>
        </is>
      </c>
      <c r="C7" s="5" t="inlineStr">
        <is>
          <t>Low</t>
        </is>
      </c>
      <c r="D7" s="5" t="inlineStr">
        <is>
          <t>High</t>
        </is>
      </c>
      <c r="E7" s="5" t="inlineStr">
        <is>
          <t>Low</t>
        </is>
      </c>
    </row>
    <row r="8">
      <c r="A8" s="4" t="inlineStr">
        <is>
          <t>Action</t>
        </is>
      </c>
      <c r="B8" s="5" t="inlineStr">
        <is>
          <t>Partnership, long-term contract</t>
        </is>
      </c>
      <c r="C8" s="5" t="inlineStr">
        <is>
          <t>Competitive bidding, volume leverage</t>
        </is>
      </c>
      <c r="D8" s="5" t="inlineStr">
        <is>
          <t>Volume security, contingency stock</t>
        </is>
      </c>
      <c r="E8" s="5" t="inlineStr">
        <is>
          <t>Standardize, e-procurement</t>
        </is>
      </c>
    </row>
    <row r="10" ht="22" customHeight="1">
      <c r="A10" s="3" t="inlineStr">
        <is>
          <t>Supply Chain Risk Register (up to 30 risks)</t>
        </is>
      </c>
    </row>
    <row r="11" ht="32" customHeight="1">
      <c r="A11" s="6" t="inlineStr">
        <is>
          <t>#</t>
        </is>
      </c>
      <c r="B11" s="6" t="inlineStr">
        <is>
          <t>Risk Title</t>
        </is>
      </c>
      <c r="C11" s="6" t="inlineStr">
        <is>
          <t>Category</t>
        </is>
      </c>
      <c r="D11" s="6" t="inlineStr">
        <is>
          <t>Kraljic Position</t>
        </is>
      </c>
      <c r="E11" s="6" t="inlineStr">
        <is>
          <t>L (1-5)</t>
        </is>
      </c>
      <c r="F11" s="6" t="inlineStr">
        <is>
          <t>I (1-5)</t>
        </is>
      </c>
      <c r="G11" s="6" t="inlineStr">
        <is>
          <t>Score</t>
        </is>
      </c>
      <c r="H11" s="6" t="inlineStr">
        <is>
          <t>Level</t>
        </is>
      </c>
      <c r="I11" s="6" t="inlineStr">
        <is>
          <t>Mitigation</t>
        </is>
      </c>
      <c r="J11" s="6" t="inlineStr">
        <is>
          <t>Owner</t>
        </is>
      </c>
      <c r="K11" s="6" t="inlineStr">
        <is>
          <t>Status</t>
        </is>
      </c>
    </row>
    <row r="12">
      <c r="A12" s="7" t="n">
        <v>1</v>
      </c>
      <c r="B12" s="8" t="inlineStr"/>
      <c r="C12" s="8" t="inlineStr"/>
      <c r="D12" s="8" t="inlineStr">
        <is>
          <t>Leverage</t>
        </is>
      </c>
      <c r="E12" s="7" t="n">
        <v>3</v>
      </c>
      <c r="F12" s="7" t="n">
        <v>3</v>
      </c>
      <c r="G12" s="8">
        <f>E12*F12</f>
        <v/>
      </c>
      <c r="H12" s="8">
        <f>IF(G12&gt;=17,"Extreme",IF(G12&gt;=10,"High",IF(G12&gt;=4,"Moderate","Low")))</f>
        <v/>
      </c>
      <c r="I12" s="8" t="inlineStr"/>
      <c r="J12" s="8" t="inlineStr"/>
      <c r="K12" s="8" t="inlineStr">
        <is>
          <t>Open</t>
        </is>
      </c>
    </row>
    <row r="13">
      <c r="A13" s="9" t="n">
        <v>2</v>
      </c>
      <c r="B13" s="5" t="inlineStr"/>
      <c r="C13" s="5" t="inlineStr"/>
      <c r="D13" s="5" t="inlineStr">
        <is>
          <t>Leverage</t>
        </is>
      </c>
      <c r="E13" s="9" t="n">
        <v>3</v>
      </c>
      <c r="F13" s="9" t="n">
        <v>3</v>
      </c>
      <c r="G13" s="5">
        <f>E13*F13</f>
        <v/>
      </c>
      <c r="H13" s="5">
        <f>IF(G13&gt;=17,"Extreme",IF(G13&gt;=10,"High",IF(G13&gt;=4,"Moderate","Low")))</f>
        <v/>
      </c>
      <c r="I13" s="5" t="inlineStr"/>
      <c r="J13" s="5" t="inlineStr"/>
      <c r="K13" s="5" t="inlineStr">
        <is>
          <t>Open</t>
        </is>
      </c>
    </row>
    <row r="14">
      <c r="A14" s="7" t="n">
        <v>3</v>
      </c>
      <c r="B14" s="8" t="inlineStr"/>
      <c r="C14" s="8" t="inlineStr"/>
      <c r="D14" s="8" t="inlineStr">
        <is>
          <t>Leverage</t>
        </is>
      </c>
      <c r="E14" s="7" t="n">
        <v>3</v>
      </c>
      <c r="F14" s="7" t="n">
        <v>3</v>
      </c>
      <c r="G14" s="8">
        <f>E14*F14</f>
        <v/>
      </c>
      <c r="H14" s="8">
        <f>IF(G14&gt;=17,"Extreme",IF(G14&gt;=10,"High",IF(G14&gt;=4,"Moderate","Low")))</f>
        <v/>
      </c>
      <c r="I14" s="8" t="inlineStr"/>
      <c r="J14" s="8" t="inlineStr"/>
      <c r="K14" s="8" t="inlineStr">
        <is>
          <t>Open</t>
        </is>
      </c>
    </row>
    <row r="15">
      <c r="A15" s="9" t="n">
        <v>4</v>
      </c>
      <c r="B15" s="5" t="inlineStr"/>
      <c r="C15" s="5" t="inlineStr"/>
      <c r="D15" s="5" t="inlineStr">
        <is>
          <t>Leverage</t>
        </is>
      </c>
      <c r="E15" s="9" t="n">
        <v>3</v>
      </c>
      <c r="F15" s="9" t="n">
        <v>3</v>
      </c>
      <c r="G15" s="5">
        <f>E15*F15</f>
        <v/>
      </c>
      <c r="H15" s="5">
        <f>IF(G15&gt;=17,"Extreme",IF(G15&gt;=10,"High",IF(G15&gt;=4,"Moderate","Low")))</f>
        <v/>
      </c>
      <c r="I15" s="5" t="inlineStr"/>
      <c r="J15" s="5" t="inlineStr"/>
      <c r="K15" s="5" t="inlineStr">
        <is>
          <t>Open</t>
        </is>
      </c>
    </row>
    <row r="16">
      <c r="A16" s="7" t="n">
        <v>5</v>
      </c>
      <c r="B16" s="8" t="inlineStr"/>
      <c r="C16" s="8" t="inlineStr"/>
      <c r="D16" s="8" t="inlineStr">
        <is>
          <t>Leverage</t>
        </is>
      </c>
      <c r="E16" s="7" t="n">
        <v>3</v>
      </c>
      <c r="F16" s="7" t="n">
        <v>3</v>
      </c>
      <c r="G16" s="8">
        <f>E16*F16</f>
        <v/>
      </c>
      <c r="H16" s="8">
        <f>IF(G16&gt;=17,"Extreme",IF(G16&gt;=10,"High",IF(G16&gt;=4,"Moderate","Low")))</f>
        <v/>
      </c>
      <c r="I16" s="8" t="inlineStr"/>
      <c r="J16" s="8" t="inlineStr"/>
      <c r="K16" s="8" t="inlineStr">
        <is>
          <t>Open</t>
        </is>
      </c>
    </row>
    <row r="17">
      <c r="A17" s="9" t="n">
        <v>6</v>
      </c>
      <c r="B17" s="5" t="inlineStr"/>
      <c r="C17" s="5" t="inlineStr"/>
      <c r="D17" s="5" t="inlineStr">
        <is>
          <t>Leverage</t>
        </is>
      </c>
      <c r="E17" s="9" t="n">
        <v>3</v>
      </c>
      <c r="F17" s="9" t="n">
        <v>3</v>
      </c>
      <c r="G17" s="5">
        <f>E17*F17</f>
        <v/>
      </c>
      <c r="H17" s="5">
        <f>IF(G17&gt;=17,"Extreme",IF(G17&gt;=10,"High",IF(G17&gt;=4,"Moderate","Low")))</f>
        <v/>
      </c>
      <c r="I17" s="5" t="inlineStr"/>
      <c r="J17" s="5" t="inlineStr"/>
      <c r="K17" s="5" t="inlineStr">
        <is>
          <t>Open</t>
        </is>
      </c>
    </row>
    <row r="18">
      <c r="A18" s="7" t="n">
        <v>7</v>
      </c>
      <c r="B18" s="8" t="inlineStr"/>
      <c r="C18" s="8" t="inlineStr"/>
      <c r="D18" s="8" t="inlineStr">
        <is>
          <t>Leverage</t>
        </is>
      </c>
      <c r="E18" s="7" t="n">
        <v>3</v>
      </c>
      <c r="F18" s="7" t="n">
        <v>3</v>
      </c>
      <c r="G18" s="8">
        <f>E18*F18</f>
        <v/>
      </c>
      <c r="H18" s="8">
        <f>IF(G18&gt;=17,"Extreme",IF(G18&gt;=10,"High",IF(G18&gt;=4,"Moderate","Low")))</f>
        <v/>
      </c>
      <c r="I18" s="8" t="inlineStr"/>
      <c r="J18" s="8" t="inlineStr"/>
      <c r="K18" s="8" t="inlineStr">
        <is>
          <t>Open</t>
        </is>
      </c>
    </row>
    <row r="19">
      <c r="A19" s="9" t="n">
        <v>8</v>
      </c>
      <c r="B19" s="5" t="inlineStr"/>
      <c r="C19" s="5" t="inlineStr"/>
      <c r="D19" s="5" t="inlineStr">
        <is>
          <t>Leverage</t>
        </is>
      </c>
      <c r="E19" s="9" t="n">
        <v>3</v>
      </c>
      <c r="F19" s="9" t="n">
        <v>3</v>
      </c>
      <c r="G19" s="5">
        <f>E19*F19</f>
        <v/>
      </c>
      <c r="H19" s="5">
        <f>IF(G19&gt;=17,"Extreme",IF(G19&gt;=10,"High",IF(G19&gt;=4,"Moderate","Low")))</f>
        <v/>
      </c>
      <c r="I19" s="5" t="inlineStr"/>
      <c r="J19" s="5" t="inlineStr"/>
      <c r="K19" s="5" t="inlineStr">
        <is>
          <t>Open</t>
        </is>
      </c>
    </row>
    <row r="20">
      <c r="A20" s="7" t="n">
        <v>9</v>
      </c>
      <c r="B20" s="8" t="inlineStr"/>
      <c r="C20" s="8" t="inlineStr"/>
      <c r="D20" s="8" t="inlineStr">
        <is>
          <t>Leverage</t>
        </is>
      </c>
      <c r="E20" s="7" t="n">
        <v>3</v>
      </c>
      <c r="F20" s="7" t="n">
        <v>3</v>
      </c>
      <c r="G20" s="8">
        <f>E20*F20</f>
        <v/>
      </c>
      <c r="H20" s="8">
        <f>IF(G20&gt;=17,"Extreme",IF(G20&gt;=10,"High",IF(G20&gt;=4,"Moderate","Low")))</f>
        <v/>
      </c>
      <c r="I20" s="8" t="inlineStr"/>
      <c r="J20" s="8" t="inlineStr"/>
      <c r="K20" s="8" t="inlineStr">
        <is>
          <t>Open</t>
        </is>
      </c>
    </row>
    <row r="21">
      <c r="A21" s="9" t="n">
        <v>10</v>
      </c>
      <c r="B21" s="5" t="inlineStr"/>
      <c r="C21" s="5" t="inlineStr"/>
      <c r="D21" s="5" t="inlineStr">
        <is>
          <t>Leverage</t>
        </is>
      </c>
      <c r="E21" s="9" t="n">
        <v>3</v>
      </c>
      <c r="F21" s="9" t="n">
        <v>3</v>
      </c>
      <c r="G21" s="5">
        <f>E21*F21</f>
        <v/>
      </c>
      <c r="H21" s="5">
        <f>IF(G21&gt;=17,"Extreme",IF(G21&gt;=10,"High",IF(G21&gt;=4,"Moderate","Low")))</f>
        <v/>
      </c>
      <c r="I21" s="5" t="inlineStr"/>
      <c r="J21" s="5" t="inlineStr"/>
      <c r="K21" s="5" t="inlineStr">
        <is>
          <t>Open</t>
        </is>
      </c>
    </row>
    <row r="22">
      <c r="A22" s="7" t="n">
        <v>11</v>
      </c>
      <c r="B22" s="8" t="inlineStr"/>
      <c r="C22" s="8" t="inlineStr"/>
      <c r="D22" s="8" t="inlineStr">
        <is>
          <t>Leverage</t>
        </is>
      </c>
      <c r="E22" s="7" t="n">
        <v>3</v>
      </c>
      <c r="F22" s="7" t="n">
        <v>3</v>
      </c>
      <c r="G22" s="8">
        <f>E22*F22</f>
        <v/>
      </c>
      <c r="H22" s="8">
        <f>IF(G22&gt;=17,"Extreme",IF(G22&gt;=10,"High",IF(G22&gt;=4,"Moderate","Low")))</f>
        <v/>
      </c>
      <c r="I22" s="8" t="inlineStr"/>
      <c r="J22" s="8" t="inlineStr"/>
      <c r="K22" s="8" t="inlineStr">
        <is>
          <t>Open</t>
        </is>
      </c>
    </row>
    <row r="23">
      <c r="A23" s="9" t="n">
        <v>12</v>
      </c>
      <c r="B23" s="5" t="inlineStr"/>
      <c r="C23" s="5" t="inlineStr"/>
      <c r="D23" s="5" t="inlineStr">
        <is>
          <t>Leverage</t>
        </is>
      </c>
      <c r="E23" s="9" t="n">
        <v>3</v>
      </c>
      <c r="F23" s="9" t="n">
        <v>3</v>
      </c>
      <c r="G23" s="5">
        <f>E23*F23</f>
        <v/>
      </c>
      <c r="H23" s="5">
        <f>IF(G23&gt;=17,"Extreme",IF(G23&gt;=10,"High",IF(G23&gt;=4,"Moderate","Low")))</f>
        <v/>
      </c>
      <c r="I23" s="5" t="inlineStr"/>
      <c r="J23" s="5" t="inlineStr"/>
      <c r="K23" s="5" t="inlineStr">
        <is>
          <t>Open</t>
        </is>
      </c>
    </row>
    <row r="24">
      <c r="A24" s="7" t="n">
        <v>13</v>
      </c>
      <c r="B24" s="8" t="inlineStr"/>
      <c r="C24" s="8" t="inlineStr"/>
      <c r="D24" s="8" t="inlineStr">
        <is>
          <t>Leverage</t>
        </is>
      </c>
      <c r="E24" s="7" t="n">
        <v>3</v>
      </c>
      <c r="F24" s="7" t="n">
        <v>3</v>
      </c>
      <c r="G24" s="8">
        <f>E24*F24</f>
        <v/>
      </c>
      <c r="H24" s="8">
        <f>IF(G24&gt;=17,"Extreme",IF(G24&gt;=10,"High",IF(G24&gt;=4,"Moderate","Low")))</f>
        <v/>
      </c>
      <c r="I24" s="8" t="inlineStr"/>
      <c r="J24" s="8" t="inlineStr"/>
      <c r="K24" s="8" t="inlineStr">
        <is>
          <t>Open</t>
        </is>
      </c>
    </row>
    <row r="25">
      <c r="A25" s="9" t="n">
        <v>14</v>
      </c>
      <c r="B25" s="5" t="inlineStr"/>
      <c r="C25" s="5" t="inlineStr"/>
      <c r="D25" s="5" t="inlineStr">
        <is>
          <t>Leverage</t>
        </is>
      </c>
      <c r="E25" s="9" t="n">
        <v>3</v>
      </c>
      <c r="F25" s="9" t="n">
        <v>3</v>
      </c>
      <c r="G25" s="5">
        <f>E25*F25</f>
        <v/>
      </c>
      <c r="H25" s="5">
        <f>IF(G25&gt;=17,"Extreme",IF(G25&gt;=10,"High",IF(G25&gt;=4,"Moderate","Low")))</f>
        <v/>
      </c>
      <c r="I25" s="5" t="inlineStr"/>
      <c r="J25" s="5" t="inlineStr"/>
      <c r="K25" s="5" t="inlineStr">
        <is>
          <t>Open</t>
        </is>
      </c>
    </row>
    <row r="26">
      <c r="A26" s="7" t="n">
        <v>15</v>
      </c>
      <c r="B26" s="8" t="inlineStr"/>
      <c r="C26" s="8" t="inlineStr"/>
      <c r="D26" s="8" t="inlineStr">
        <is>
          <t>Leverage</t>
        </is>
      </c>
      <c r="E26" s="7" t="n">
        <v>3</v>
      </c>
      <c r="F26" s="7" t="n">
        <v>3</v>
      </c>
      <c r="G26" s="8">
        <f>E26*F26</f>
        <v/>
      </c>
      <c r="H26" s="8">
        <f>IF(G26&gt;=17,"Extreme",IF(G26&gt;=10,"High",IF(G26&gt;=4,"Moderate","Low")))</f>
        <v/>
      </c>
      <c r="I26" s="8" t="inlineStr"/>
      <c r="J26" s="8" t="inlineStr"/>
      <c r="K26" s="8" t="inlineStr">
        <is>
          <t>Open</t>
        </is>
      </c>
    </row>
    <row r="27">
      <c r="A27" s="9" t="n">
        <v>16</v>
      </c>
      <c r="B27" s="5" t="inlineStr"/>
      <c r="C27" s="5" t="inlineStr"/>
      <c r="D27" s="5" t="inlineStr">
        <is>
          <t>Leverage</t>
        </is>
      </c>
      <c r="E27" s="9" t="n">
        <v>3</v>
      </c>
      <c r="F27" s="9" t="n">
        <v>3</v>
      </c>
      <c r="G27" s="5">
        <f>E27*F27</f>
        <v/>
      </c>
      <c r="H27" s="5">
        <f>IF(G27&gt;=17,"Extreme",IF(G27&gt;=10,"High",IF(G27&gt;=4,"Moderate","Low")))</f>
        <v/>
      </c>
      <c r="I27" s="5" t="inlineStr"/>
      <c r="J27" s="5" t="inlineStr"/>
      <c r="K27" s="5" t="inlineStr">
        <is>
          <t>Open</t>
        </is>
      </c>
    </row>
    <row r="28">
      <c r="A28" s="7" t="n">
        <v>17</v>
      </c>
      <c r="B28" s="8" t="inlineStr"/>
      <c r="C28" s="8" t="inlineStr"/>
      <c r="D28" s="8" t="inlineStr">
        <is>
          <t>Leverage</t>
        </is>
      </c>
      <c r="E28" s="7" t="n">
        <v>3</v>
      </c>
      <c r="F28" s="7" t="n">
        <v>3</v>
      </c>
      <c r="G28" s="8">
        <f>E28*F28</f>
        <v/>
      </c>
      <c r="H28" s="8">
        <f>IF(G28&gt;=17,"Extreme",IF(G28&gt;=10,"High",IF(G28&gt;=4,"Moderate","Low")))</f>
        <v/>
      </c>
      <c r="I28" s="8" t="inlineStr"/>
      <c r="J28" s="8" t="inlineStr"/>
      <c r="K28" s="8" t="inlineStr">
        <is>
          <t>Open</t>
        </is>
      </c>
    </row>
    <row r="29">
      <c r="A29" s="9" t="n">
        <v>18</v>
      </c>
      <c r="B29" s="5" t="inlineStr"/>
      <c r="C29" s="5" t="inlineStr"/>
      <c r="D29" s="5" t="inlineStr">
        <is>
          <t>Leverage</t>
        </is>
      </c>
      <c r="E29" s="9" t="n">
        <v>3</v>
      </c>
      <c r="F29" s="9" t="n">
        <v>3</v>
      </c>
      <c r="G29" s="5">
        <f>E29*F29</f>
        <v/>
      </c>
      <c r="H29" s="5">
        <f>IF(G29&gt;=17,"Extreme",IF(G29&gt;=10,"High",IF(G29&gt;=4,"Moderate","Low")))</f>
        <v/>
      </c>
      <c r="I29" s="5" t="inlineStr"/>
      <c r="J29" s="5" t="inlineStr"/>
      <c r="K29" s="5" t="inlineStr">
        <is>
          <t>Open</t>
        </is>
      </c>
    </row>
    <row r="30">
      <c r="A30" s="7" t="n">
        <v>19</v>
      </c>
      <c r="B30" s="8" t="inlineStr"/>
      <c r="C30" s="8" t="inlineStr"/>
      <c r="D30" s="8" t="inlineStr">
        <is>
          <t>Leverage</t>
        </is>
      </c>
      <c r="E30" s="7" t="n">
        <v>3</v>
      </c>
      <c r="F30" s="7" t="n">
        <v>3</v>
      </c>
      <c r="G30" s="8">
        <f>E30*F30</f>
        <v/>
      </c>
      <c r="H30" s="8">
        <f>IF(G30&gt;=17,"Extreme",IF(G30&gt;=10,"High",IF(G30&gt;=4,"Moderate","Low")))</f>
        <v/>
      </c>
      <c r="I30" s="8" t="inlineStr"/>
      <c r="J30" s="8" t="inlineStr"/>
      <c r="K30" s="8" t="inlineStr">
        <is>
          <t>Open</t>
        </is>
      </c>
    </row>
    <row r="31">
      <c r="A31" s="9" t="n">
        <v>20</v>
      </c>
      <c r="B31" s="5" t="inlineStr"/>
      <c r="C31" s="5" t="inlineStr"/>
      <c r="D31" s="5" t="inlineStr">
        <is>
          <t>Leverage</t>
        </is>
      </c>
      <c r="E31" s="9" t="n">
        <v>3</v>
      </c>
      <c r="F31" s="9" t="n">
        <v>3</v>
      </c>
      <c r="G31" s="5">
        <f>E31*F31</f>
        <v/>
      </c>
      <c r="H31" s="5">
        <f>IF(G31&gt;=17,"Extreme",IF(G31&gt;=10,"High",IF(G31&gt;=4,"Moderate","Low")))</f>
        <v/>
      </c>
      <c r="I31" s="5" t="inlineStr"/>
      <c r="J31" s="5" t="inlineStr"/>
      <c r="K31" s="5" t="inlineStr">
        <is>
          <t>Open</t>
        </is>
      </c>
    </row>
    <row r="32">
      <c r="A32" s="7" t="n">
        <v>21</v>
      </c>
      <c r="B32" s="8" t="inlineStr"/>
      <c r="C32" s="8" t="inlineStr"/>
      <c r="D32" s="8" t="inlineStr">
        <is>
          <t>Leverage</t>
        </is>
      </c>
      <c r="E32" s="7" t="n">
        <v>3</v>
      </c>
      <c r="F32" s="7" t="n">
        <v>3</v>
      </c>
      <c r="G32" s="8">
        <f>E32*F32</f>
        <v/>
      </c>
      <c r="H32" s="8">
        <f>IF(G32&gt;=17,"Extreme",IF(G32&gt;=10,"High",IF(G32&gt;=4,"Moderate","Low")))</f>
        <v/>
      </c>
      <c r="I32" s="8" t="inlineStr"/>
      <c r="J32" s="8" t="inlineStr"/>
      <c r="K32" s="8" t="inlineStr">
        <is>
          <t>Open</t>
        </is>
      </c>
    </row>
    <row r="33">
      <c r="A33" s="9" t="n">
        <v>22</v>
      </c>
      <c r="B33" s="5" t="inlineStr"/>
      <c r="C33" s="5" t="inlineStr"/>
      <c r="D33" s="5" t="inlineStr">
        <is>
          <t>Leverage</t>
        </is>
      </c>
      <c r="E33" s="9" t="n">
        <v>3</v>
      </c>
      <c r="F33" s="9" t="n">
        <v>3</v>
      </c>
      <c r="G33" s="5">
        <f>E33*F33</f>
        <v/>
      </c>
      <c r="H33" s="5">
        <f>IF(G33&gt;=17,"Extreme",IF(G33&gt;=10,"High",IF(G33&gt;=4,"Moderate","Low")))</f>
        <v/>
      </c>
      <c r="I33" s="5" t="inlineStr"/>
      <c r="J33" s="5" t="inlineStr"/>
      <c r="K33" s="5" t="inlineStr">
        <is>
          <t>Open</t>
        </is>
      </c>
    </row>
    <row r="34">
      <c r="A34" s="7" t="n">
        <v>23</v>
      </c>
      <c r="B34" s="8" t="inlineStr"/>
      <c r="C34" s="8" t="inlineStr"/>
      <c r="D34" s="8" t="inlineStr">
        <is>
          <t>Leverage</t>
        </is>
      </c>
      <c r="E34" s="7" t="n">
        <v>3</v>
      </c>
      <c r="F34" s="7" t="n">
        <v>3</v>
      </c>
      <c r="G34" s="8">
        <f>E34*F34</f>
        <v/>
      </c>
      <c r="H34" s="8">
        <f>IF(G34&gt;=17,"Extreme",IF(G34&gt;=10,"High",IF(G34&gt;=4,"Moderate","Low")))</f>
        <v/>
      </c>
      <c r="I34" s="8" t="inlineStr"/>
      <c r="J34" s="8" t="inlineStr"/>
      <c r="K34" s="8" t="inlineStr">
        <is>
          <t>Open</t>
        </is>
      </c>
    </row>
    <row r="35">
      <c r="A35" s="9" t="n">
        <v>24</v>
      </c>
      <c r="B35" s="5" t="inlineStr"/>
      <c r="C35" s="5" t="inlineStr"/>
      <c r="D35" s="5" t="inlineStr">
        <is>
          <t>Leverage</t>
        </is>
      </c>
      <c r="E35" s="9" t="n">
        <v>3</v>
      </c>
      <c r="F35" s="9" t="n">
        <v>3</v>
      </c>
      <c r="G35" s="5">
        <f>E35*F35</f>
        <v/>
      </c>
      <c r="H35" s="5">
        <f>IF(G35&gt;=17,"Extreme",IF(G35&gt;=10,"High",IF(G35&gt;=4,"Moderate","Low")))</f>
        <v/>
      </c>
      <c r="I35" s="5" t="inlineStr"/>
      <c r="J35" s="5" t="inlineStr"/>
      <c r="K35" s="5" t="inlineStr">
        <is>
          <t>Open</t>
        </is>
      </c>
    </row>
    <row r="36">
      <c r="A36" s="7" t="n">
        <v>25</v>
      </c>
      <c r="B36" s="8" t="inlineStr"/>
      <c r="C36" s="8" t="inlineStr"/>
      <c r="D36" s="8" t="inlineStr">
        <is>
          <t>Leverage</t>
        </is>
      </c>
      <c r="E36" s="7" t="n">
        <v>3</v>
      </c>
      <c r="F36" s="7" t="n">
        <v>3</v>
      </c>
      <c r="G36" s="8">
        <f>E36*F36</f>
        <v/>
      </c>
      <c r="H36" s="8">
        <f>IF(G36&gt;=17,"Extreme",IF(G36&gt;=10,"High",IF(G36&gt;=4,"Moderate","Low")))</f>
        <v/>
      </c>
      <c r="I36" s="8" t="inlineStr"/>
      <c r="J36" s="8" t="inlineStr"/>
      <c r="K36" s="8" t="inlineStr">
        <is>
          <t>Open</t>
        </is>
      </c>
    </row>
    <row r="37">
      <c r="A37" s="9" t="n">
        <v>26</v>
      </c>
      <c r="B37" s="5" t="inlineStr"/>
      <c r="C37" s="5" t="inlineStr"/>
      <c r="D37" s="5" t="inlineStr">
        <is>
          <t>Leverage</t>
        </is>
      </c>
      <c r="E37" s="9" t="n">
        <v>3</v>
      </c>
      <c r="F37" s="9" t="n">
        <v>3</v>
      </c>
      <c r="G37" s="5">
        <f>E37*F37</f>
        <v/>
      </c>
      <c r="H37" s="5">
        <f>IF(G37&gt;=17,"Extreme",IF(G37&gt;=10,"High",IF(G37&gt;=4,"Moderate","Low")))</f>
        <v/>
      </c>
      <c r="I37" s="5" t="inlineStr"/>
      <c r="J37" s="5" t="inlineStr"/>
      <c r="K37" s="5" t="inlineStr">
        <is>
          <t>Open</t>
        </is>
      </c>
    </row>
    <row r="38">
      <c r="A38" s="7" t="n">
        <v>27</v>
      </c>
      <c r="B38" s="8" t="inlineStr"/>
      <c r="C38" s="8" t="inlineStr"/>
      <c r="D38" s="8" t="inlineStr">
        <is>
          <t>Leverage</t>
        </is>
      </c>
      <c r="E38" s="7" t="n">
        <v>3</v>
      </c>
      <c r="F38" s="7" t="n">
        <v>3</v>
      </c>
      <c r="G38" s="8">
        <f>E38*F38</f>
        <v/>
      </c>
      <c r="H38" s="8">
        <f>IF(G38&gt;=17,"Extreme",IF(G38&gt;=10,"High",IF(G38&gt;=4,"Moderate","Low")))</f>
        <v/>
      </c>
      <c r="I38" s="8" t="inlineStr"/>
      <c r="J38" s="8" t="inlineStr"/>
      <c r="K38" s="8" t="inlineStr">
        <is>
          <t>Open</t>
        </is>
      </c>
    </row>
    <row r="39">
      <c r="A39" s="9" t="n">
        <v>28</v>
      </c>
      <c r="B39" s="5" t="inlineStr"/>
      <c r="C39" s="5" t="inlineStr"/>
      <c r="D39" s="5" t="inlineStr">
        <is>
          <t>Leverage</t>
        </is>
      </c>
      <c r="E39" s="9" t="n">
        <v>3</v>
      </c>
      <c r="F39" s="9" t="n">
        <v>3</v>
      </c>
      <c r="G39" s="5">
        <f>E39*F39</f>
        <v/>
      </c>
      <c r="H39" s="5">
        <f>IF(G39&gt;=17,"Extreme",IF(G39&gt;=10,"High",IF(G39&gt;=4,"Moderate","Low")))</f>
        <v/>
      </c>
      <c r="I39" s="5" t="inlineStr"/>
      <c r="J39" s="5" t="inlineStr"/>
      <c r="K39" s="5" t="inlineStr">
        <is>
          <t>Open</t>
        </is>
      </c>
    </row>
    <row r="40">
      <c r="A40" s="7" t="n">
        <v>29</v>
      </c>
      <c r="B40" s="8" t="inlineStr"/>
      <c r="C40" s="8" t="inlineStr"/>
      <c r="D40" s="8" t="inlineStr">
        <is>
          <t>Leverage</t>
        </is>
      </c>
      <c r="E40" s="7" t="n">
        <v>3</v>
      </c>
      <c r="F40" s="7" t="n">
        <v>3</v>
      </c>
      <c r="G40" s="8">
        <f>E40*F40</f>
        <v/>
      </c>
      <c r="H40" s="8">
        <f>IF(G40&gt;=17,"Extreme",IF(G40&gt;=10,"High",IF(G40&gt;=4,"Moderate","Low")))</f>
        <v/>
      </c>
      <c r="I40" s="8" t="inlineStr"/>
      <c r="J40" s="8" t="inlineStr"/>
      <c r="K40" s="8" t="inlineStr">
        <is>
          <t>Open</t>
        </is>
      </c>
    </row>
    <row r="41">
      <c r="A41" s="9" t="n">
        <v>30</v>
      </c>
      <c r="B41" s="5" t="inlineStr"/>
      <c r="C41" s="5" t="inlineStr"/>
      <c r="D41" s="5" t="inlineStr">
        <is>
          <t>Leverage</t>
        </is>
      </c>
      <c r="E41" s="9" t="n">
        <v>3</v>
      </c>
      <c r="F41" s="9" t="n">
        <v>3</v>
      </c>
      <c r="G41" s="5">
        <f>E41*F41</f>
        <v/>
      </c>
      <c r="H41" s="5">
        <f>IF(G41&gt;=17,"Extreme",IF(G41&gt;=10,"High",IF(G41&gt;=4,"Moderate","Low")))</f>
        <v/>
      </c>
      <c r="I41" s="5" t="inlineStr"/>
      <c r="J41" s="5" t="inlineStr"/>
      <c r="K41" s="5" t="inlineStr">
        <is>
          <t>Open</t>
        </is>
      </c>
    </row>
    <row r="43" ht="22" customHeight="1">
      <c r="A43" s="3" t="inlineStr">
        <is>
          <t>Summary by Kraljic Position</t>
        </is>
      </c>
    </row>
    <row r="44" ht="32" customHeight="1">
      <c r="A44" s="6" t="inlineStr">
        <is>
          <t>Position</t>
        </is>
      </c>
      <c r="B44" s="6" t="inlineStr">
        <is>
          <t>Count</t>
        </is>
      </c>
      <c r="C44" s="6" t="inlineStr">
        <is>
          <t>Avg Score</t>
        </is>
      </c>
      <c r="D44" s="6" t="inlineStr">
        <is>
          <t>Max Score</t>
        </is>
      </c>
    </row>
    <row r="45">
      <c r="A45" s="5" t="inlineStr">
        <is>
          <t>Strategic</t>
        </is>
      </c>
      <c r="B45" s="5">
        <f>COUNTIF(D12:D41,"Strategic")</f>
        <v/>
      </c>
      <c r="C45" s="10">
        <f>IFERROR(AVERAGEIF(D12:D41,"Strategic",G12:G41),0)</f>
        <v/>
      </c>
      <c r="D45" s="11">
        <f>IFERROR(MAXIFS(G12:G41,D12:D41,"Strategic"),0)</f>
        <v/>
      </c>
    </row>
    <row r="46">
      <c r="A46" s="8" t="inlineStr">
        <is>
          <t>Leverage</t>
        </is>
      </c>
      <c r="B46" s="8">
        <f>COUNTIF(D12:D41,"Leverage")</f>
        <v/>
      </c>
      <c r="C46" s="12">
        <f>IFERROR(AVERAGEIF(D12:D41,"Leverage",G12:G41),0)</f>
        <v/>
      </c>
      <c r="D46" s="13">
        <f>IFERROR(MAXIFS(G12:G41,D12:D41,"Leverage"),0)</f>
        <v/>
      </c>
    </row>
    <row r="47">
      <c r="A47" s="5" t="inlineStr">
        <is>
          <t>Bottleneck</t>
        </is>
      </c>
      <c r="B47" s="5">
        <f>COUNTIF(D12:D41,"Bottleneck")</f>
        <v/>
      </c>
      <c r="C47" s="10">
        <f>IFERROR(AVERAGEIF(D12:D41,"Bottleneck",G12:G41),0)</f>
        <v/>
      </c>
      <c r="D47" s="11">
        <f>IFERROR(MAXIFS(G12:G41,D12:D41,"Bottleneck"),0)</f>
        <v/>
      </c>
    </row>
    <row r="48">
      <c r="A48" s="8" t="inlineStr">
        <is>
          <t>Non-critical</t>
        </is>
      </c>
      <c r="B48" s="8">
        <f>COUNTIF(D12:D41,"Non-critical")</f>
        <v/>
      </c>
      <c r="C48" s="12">
        <f>IFERROR(AVERAGEIF(D12:D41,"Non-critical",G12:G41),0)</f>
        <v/>
      </c>
      <c r="D48" s="13">
        <f>IFERROR(MAXIFS(G12:G41,D12:D41,"Non-critical"),0)</f>
        <v/>
      </c>
    </row>
    <row r="50" ht="22" customHeight="1">
      <c r="A50" s="3" t="inlineStr">
        <is>
          <t>Risk Treatment Reference</t>
        </is>
      </c>
    </row>
    <row r="51">
      <c r="A51" s="14" t="inlineStr">
        <is>
          <t>Avoid</t>
        </is>
      </c>
      <c r="B51" s="5" t="inlineStr">
        <is>
          <t>Eliminate the risk by changing the plan or removing the activity</t>
        </is>
      </c>
    </row>
    <row r="52">
      <c r="A52" s="14" t="inlineStr">
        <is>
          <t>Mitigate</t>
        </is>
      </c>
      <c r="B52" s="5" t="inlineStr">
        <is>
          <t>Reduce L or I to acceptable level via controls</t>
        </is>
      </c>
    </row>
    <row r="53">
      <c r="A53" s="14" t="inlineStr">
        <is>
          <t>Transfer</t>
        </is>
      </c>
      <c r="B53" s="5" t="inlineStr">
        <is>
          <t>Insurance, contract clauses, outsourcing to third party</t>
        </is>
      </c>
    </row>
    <row r="54">
      <c r="A54" s="14" t="inlineStr">
        <is>
          <t>Accept</t>
        </is>
      </c>
      <c r="B54" s="5" t="inlineStr">
        <is>
          <t>Conscious decision to accept within tolerance</t>
        </is>
      </c>
    </row>
    <row r="55">
      <c r="A55" s="14" t="inlineStr">
        <is>
          <t>Exploit</t>
        </is>
      </c>
      <c r="B55" s="5" t="inlineStr">
        <is>
          <t>Strategic risk — pursue upside proactively</t>
        </is>
      </c>
    </row>
    <row r="57">
      <c r="A57" s="15" t="inlineStr">
        <is>
          <t>Supply Chain Risk Register  |  Standard: ISO 31000:2018 / Kraljic / CIPS  |  Version: 2.0  |  Generated by Procurement Toolkit</t>
        </is>
      </c>
    </row>
  </sheetData>
  <mergeCells count="12">
    <mergeCell ref="A50:K50"/>
    <mergeCell ref="A4:K4"/>
    <mergeCell ref="B54:K54"/>
    <mergeCell ref="A43:K43"/>
    <mergeCell ref="B52:K52"/>
    <mergeCell ref="A2:K2"/>
    <mergeCell ref="B53:K53"/>
    <mergeCell ref="A57:K57"/>
    <mergeCell ref="A10:K10"/>
    <mergeCell ref="B55:K55"/>
    <mergeCell ref="B51:K51"/>
    <mergeCell ref="A1:K1"/>
  </mergeCells>
  <conditionalFormatting sqref="E12:E41">
    <cfRule type="colorScale" priority="1">
      <colorScale>
        <cfvo type="num" val="0"/>
        <cfvo type="num" val="2.5"/>
        <cfvo type="num" val="5"/>
        <color rgb="00DC2626"/>
        <color rgb="00F59E0B"/>
        <color rgb="0016A34A"/>
      </colorScale>
    </cfRule>
  </conditionalFormatting>
  <conditionalFormatting sqref="F12:F41">
    <cfRule type="colorScale" priority="2">
      <colorScale>
        <cfvo type="num" val="0"/>
        <cfvo type="num" val="2.5"/>
        <cfvo type="num" val="5"/>
        <color rgb="00DC2626"/>
        <color rgb="00F59E0B"/>
        <color rgb="0016A34A"/>
      </colorScale>
    </cfRule>
  </conditionalFormatting>
  <conditionalFormatting sqref="G12:G41">
    <cfRule type="dataBar" priority="3">
      <dataBar minLength="0" maxLength="100" showValue="1">
        <cfvo type="min"/>
        <cfvo type="max"/>
        <color rgb="003B82F6"/>
      </dataBar>
    </cfRule>
  </conditionalFormatting>
  <conditionalFormatting sqref="H12:H41">
    <cfRule type="cellIs" priority="4" operator="equal" dxfId="0">
      <formula>"Extreme"</formula>
    </cfRule>
    <cfRule type="cellIs" priority="5" operator="equal" dxfId="1">
      <formula>"High"</formula>
    </cfRule>
    <cfRule type="cellIs" priority="6" operator="equal" dxfId="2">
      <formula>"Moderate"</formula>
    </cfRule>
    <cfRule type="cellIs" priority="7" operator="equal" dxfId="3">
      <formula>"Low"</formula>
    </cfRule>
  </conditionalFormatting>
  <dataValidations count="3">
    <dataValidation sqref="D12:D41" showDropDown="0" showInputMessage="0" showErrorMessage="0" allowBlank="1" type="list">
      <formula1>"Strategic,Leverage,Bottleneck,Non-critical"</formula1>
    </dataValidation>
    <dataValidation sqref="E12:F41" showDropDown="0" showInputMessage="0" showErrorMessage="0" allowBlank="1" type="whole" operator="between">
      <formula1>1</formula1>
      <formula2>5</formula2>
    </dataValidation>
    <dataValidation sqref="K12:K41" showDropDown="0" showInputMessage="0" showErrorMessage="0" allowBlank="1" type="list">
      <formula1>"Open,In Treatment,Monitoring,Closed,Accepted,Transferred"</formula1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&amp;K1E3A8ASupply Chain Risk Register</oddHeader>
    <oddFooter>&amp;LGenerated by Procurement Toolkit&amp;C&amp;D&amp;RPage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2026-06-05T09:19:47Z</dcterms:created>
  <dcterms:modified xmlns:dcterms="http://purl.org/dc/terms/" xmlns:xsi="http://www.w3.org/2001/XMLSchema-instance" xsi:type="dcterms:W3CDTF">2026-06-05T09:19:47Z</dcterms:modified>
</cp:coreProperties>
</file>