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 Healt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3" fontId="5" fillId="3" borderId="1" applyAlignment="1" pivotButton="0" quotePrefix="0" xfId="0">
      <alignment horizontal="left" vertical="center" wrapText="1"/>
    </xf>
    <xf numFmtId="3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left" vertical="center" wrapText="1"/>
    </xf>
    <xf numFmtId="3" fontId="5" fillId="5" borderId="1" applyAlignment="1" pivotButton="0" quotePrefix="0" xfId="0">
      <alignment horizontal="left" vertical="center" wrapText="1"/>
    </xf>
    <xf numFmtId="3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2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2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2" fontId="4" fillId="6" borderId="1" applyAlignment="1" pivotButton="0" quotePrefix="0" xfId="0">
      <alignment horizontal="center" vertical="center" wrapText="1"/>
    </xf>
    <xf numFmtId="0" fontId="4" fillId="2" borderId="1" pivotButton="0" quotePrefix="0" xfId="0"/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28" customWidth="1" min="2" max="2"/>
    <col width="14" customWidth="1" min="3" max="3"/>
    <col width="16" customWidth="1" min="4" max="4"/>
    <col width="18" customWidth="1" min="5" max="5"/>
    <col width="32" customWidth="1" min="6" max="6"/>
  </cols>
  <sheetData>
    <row r="1" ht="28" customHeight="1">
      <c r="A1" s="1" t="inlineStr">
        <is>
          <t>Supplier Financial Health Check</t>
        </is>
      </c>
    </row>
    <row r="2" ht="18" customHeight="1">
      <c r="A2" s="2" t="inlineStr">
        <is>
          <t>Altman Z-Score (manufacturing), D&amp;B-style ratios, working capital &amp; liquidity analysis</t>
        </is>
      </c>
    </row>
    <row r="4" ht="22" customHeight="1">
      <c r="A4" s="3" t="inlineStr">
        <is>
          <t>Supplier Information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Country</t>
        </is>
      </c>
      <c r="B6" s="5" t="inlineStr"/>
    </row>
    <row r="7">
      <c r="A7" s="4" t="inlineStr">
        <is>
          <t>Currency</t>
        </is>
      </c>
      <c r="B7" s="5" t="inlineStr">
        <is>
          <t>USD</t>
        </is>
      </c>
    </row>
    <row r="8">
      <c r="A8" s="4" t="inlineStr">
        <is>
          <t>Reporting Period End</t>
        </is>
      </c>
      <c r="B8" s="5" t="inlineStr"/>
    </row>
    <row r="9">
      <c r="A9" s="4" t="inlineStr">
        <is>
          <t>Years of Data Available</t>
        </is>
      </c>
      <c r="B9" s="5" t="n">
        <v>3</v>
      </c>
    </row>
    <row r="11" ht="22" customHeight="1">
      <c r="A11" s="3" t="inlineStr">
        <is>
          <t>Section A — Key Financial Figures (3 years)</t>
        </is>
      </c>
    </row>
    <row r="12" ht="32" customHeight="1">
      <c r="A12" s="6" t="inlineStr">
        <is>
          <t>Line Item</t>
        </is>
      </c>
      <c r="B12" s="6" t="inlineStr">
        <is>
          <t>Year -2</t>
        </is>
      </c>
      <c r="C12" s="6" t="inlineStr">
        <is>
          <t>Year -1</t>
        </is>
      </c>
      <c r="D12" s="6" t="inlineStr">
        <is>
          <t>Year 0</t>
        </is>
      </c>
      <c r="E12" s="6" t="inlineStr">
        <is>
          <t>3-Yr Trend</t>
        </is>
      </c>
      <c r="F12" s="6" t="inlineStr">
        <is>
          <t>Reference</t>
        </is>
      </c>
    </row>
    <row r="13">
      <c r="A13" s="7" t="inlineStr">
        <is>
          <t>Total Revenue</t>
        </is>
      </c>
      <c r="B13" s="8" t="n">
        <v>0</v>
      </c>
      <c r="C13" s="8" t="n">
        <v>0</v>
      </c>
      <c r="D13" s="8" t="n">
        <v>0</v>
      </c>
      <c r="E13" s="9">
        <f>IF(AND(ISNUMBER(B13),ISNUMBER(D13),B13&lt;&gt;0),(D13-B13)/B13,0)</f>
        <v/>
      </c>
      <c r="F13" s="7" t="inlineStr">
        <is>
          <t>Sales / Turnover</t>
        </is>
      </c>
    </row>
    <row r="14">
      <c r="A14" s="10" t="inlineStr">
        <is>
          <t>Gross Profit</t>
        </is>
      </c>
      <c r="B14" s="11" t="n">
        <v>0</v>
      </c>
      <c r="C14" s="11" t="n">
        <v>0</v>
      </c>
      <c r="D14" s="11" t="n">
        <v>0</v>
      </c>
      <c r="E14" s="12">
        <f>IF(AND(ISNUMBER(B14),ISNUMBER(D14),B14&lt;&gt;0),(D14-B14)/B14,0)</f>
        <v/>
      </c>
      <c r="F14" s="10" t="inlineStr">
        <is>
          <t>Revenue - COGS</t>
        </is>
      </c>
    </row>
    <row r="15">
      <c r="A15" s="7" t="inlineStr">
        <is>
          <t>Operating Income (EBIT)</t>
        </is>
      </c>
      <c r="B15" s="8" t="n">
        <v>0</v>
      </c>
      <c r="C15" s="8" t="n">
        <v>0</v>
      </c>
      <c r="D15" s="8" t="n">
        <v>0</v>
      </c>
      <c r="E15" s="9">
        <f>IF(AND(ISNUMBER(B15),ISNUMBER(D15),B15&lt;&gt;0),(D15-B15)/B15,0)</f>
        <v/>
      </c>
      <c r="F15" s="7" t="inlineStr">
        <is>
          <t>Operating profit</t>
        </is>
      </c>
    </row>
    <row r="16">
      <c r="A16" s="10" t="inlineStr">
        <is>
          <t>Net Income</t>
        </is>
      </c>
      <c r="B16" s="11" t="n">
        <v>0</v>
      </c>
      <c r="C16" s="11" t="n">
        <v>0</v>
      </c>
      <c r="D16" s="11" t="n">
        <v>0</v>
      </c>
      <c r="E16" s="12">
        <f>IF(AND(ISNUMBER(B16),ISNUMBER(D16),B16&lt;&gt;0),(D16-B16)/B16,0)</f>
        <v/>
      </c>
      <c r="F16" s="10" t="inlineStr">
        <is>
          <t>Bottom line</t>
        </is>
      </c>
    </row>
    <row r="17">
      <c r="A17" s="7" t="inlineStr">
        <is>
          <t>EBITDA</t>
        </is>
      </c>
      <c r="B17" s="8" t="n">
        <v>0</v>
      </c>
      <c r="C17" s="8" t="n">
        <v>0</v>
      </c>
      <c r="D17" s="8" t="n">
        <v>0</v>
      </c>
      <c r="E17" s="9">
        <f>IF(AND(ISNUMBER(B17),ISNUMBER(D17),B17&lt;&gt;0),(D17-B17)/B17,0)</f>
        <v/>
      </c>
      <c r="F17" s="7" t="inlineStr">
        <is>
          <t>EBIT + D&amp;A</t>
        </is>
      </c>
    </row>
    <row r="18">
      <c r="A18" s="10" t="inlineStr">
        <is>
          <t>Total Assets</t>
        </is>
      </c>
      <c r="B18" s="11" t="n">
        <v>0</v>
      </c>
      <c r="C18" s="11" t="n">
        <v>0</v>
      </c>
      <c r="D18" s="11" t="n">
        <v>0</v>
      </c>
      <c r="E18" s="12">
        <f>IF(AND(ISNUMBER(B18),ISNUMBER(D18),B18&lt;&gt;0),(D18-B18)/B18,0)</f>
        <v/>
      </c>
      <c r="F18" s="10" t="inlineStr">
        <is>
          <t>Assets total</t>
        </is>
      </c>
    </row>
    <row r="19">
      <c r="A19" s="7" t="inlineStr">
        <is>
          <t>Total Current Assets</t>
        </is>
      </c>
      <c r="B19" s="8" t="n">
        <v>0</v>
      </c>
      <c r="C19" s="8" t="n">
        <v>0</v>
      </c>
      <c r="D19" s="8" t="n">
        <v>0</v>
      </c>
      <c r="E19" s="9">
        <f>IF(AND(ISNUMBER(B19),ISNUMBER(D19),B19&lt;&gt;0),(D19-B19)/B19,0)</f>
        <v/>
      </c>
      <c r="F19" s="7" t="inlineStr">
        <is>
          <t>Cash + receivables + inventory</t>
        </is>
      </c>
    </row>
    <row r="20">
      <c r="A20" s="10" t="inlineStr">
        <is>
          <t>Total Current Liabilities</t>
        </is>
      </c>
      <c r="B20" s="11" t="n">
        <v>0</v>
      </c>
      <c r="C20" s="11" t="n">
        <v>0</v>
      </c>
      <c r="D20" s="11" t="n">
        <v>0</v>
      </c>
      <c r="E20" s="12">
        <f>IF(AND(ISNUMBER(B20),ISNUMBER(D20),B20&lt;&gt;0),(D20-B20)/B20,0)</f>
        <v/>
      </c>
      <c r="F20" s="10" t="inlineStr">
        <is>
          <t>Short-term debt + payables</t>
        </is>
      </c>
    </row>
    <row r="21">
      <c r="A21" s="7" t="inlineStr">
        <is>
          <t>Total Liabilities</t>
        </is>
      </c>
      <c r="B21" s="8" t="n">
        <v>0</v>
      </c>
      <c r="C21" s="8" t="n">
        <v>0</v>
      </c>
      <c r="D21" s="8" t="n">
        <v>0</v>
      </c>
      <c r="E21" s="9">
        <f>IF(AND(ISNUMBER(B21),ISNUMBER(D21),B21&lt;&gt;0),(D21-B21)/B21,0)</f>
        <v/>
      </c>
      <c r="F21" s="7" t="inlineStr">
        <is>
          <t>All debt + obligations</t>
        </is>
      </c>
    </row>
    <row r="22">
      <c r="A22" s="10" t="inlineStr">
        <is>
          <t>Total Equity (Shareholders' Equity)</t>
        </is>
      </c>
      <c r="B22" s="11" t="n">
        <v>0</v>
      </c>
      <c r="C22" s="11" t="n">
        <v>0</v>
      </c>
      <c r="D22" s="11" t="n">
        <v>0</v>
      </c>
      <c r="E22" s="12">
        <f>IF(AND(ISNUMBER(B22),ISNUMBER(D22),B22&lt;&gt;0),(D22-B22)/B22,0)</f>
        <v/>
      </c>
      <c r="F22" s="10" t="inlineStr">
        <is>
          <t>Assets - Liabilities</t>
        </is>
      </c>
    </row>
    <row r="23">
      <c r="A23" s="7" t="inlineStr">
        <is>
          <t>Retained Earnings</t>
        </is>
      </c>
      <c r="B23" s="8" t="n">
        <v>0</v>
      </c>
      <c r="C23" s="8" t="n">
        <v>0</v>
      </c>
      <c r="D23" s="8" t="n">
        <v>0</v>
      </c>
      <c r="E23" s="9">
        <f>IF(AND(ISNUMBER(B23),ISNUMBER(D23),B23&lt;&gt;0),(D23-B23)/B23,0)</f>
        <v/>
      </c>
      <c r="F23" s="7" t="inlineStr">
        <is>
          <t>Cumulative retained profits</t>
        </is>
      </c>
    </row>
    <row r="24">
      <c r="A24" s="10" t="inlineStr">
        <is>
          <t>Working Capital</t>
        </is>
      </c>
      <c r="B24" s="11" t="n">
        <v>0</v>
      </c>
      <c r="C24" s="11" t="n">
        <v>0</v>
      </c>
      <c r="D24" s="11" t="n">
        <v>0</v>
      </c>
      <c r="E24" s="12">
        <f>IF(AND(ISNUMBER(B24),ISNUMBER(D24),B24&lt;&gt;0),(D24-B24)/B24,0)</f>
        <v/>
      </c>
      <c r="F24" s="10" t="inlineStr">
        <is>
          <t>Current Assets - Current Liab</t>
        </is>
      </c>
    </row>
    <row r="25">
      <c r="A25" s="7" t="inlineStr">
        <is>
          <t>Market Value of Equity (MCap)</t>
        </is>
      </c>
      <c r="B25" s="8" t="n">
        <v>0</v>
      </c>
      <c r="C25" s="8" t="n">
        <v>0</v>
      </c>
      <c r="D25" s="8" t="n">
        <v>0</v>
      </c>
      <c r="E25" s="9">
        <f>IF(AND(ISNUMBER(B25),ISNUMBER(D25),B25&lt;&gt;0),(D25-B25)/B25,0)</f>
        <v/>
      </c>
      <c r="F25" s="7" t="inlineStr">
        <is>
          <t>For public companies</t>
        </is>
      </c>
    </row>
    <row r="26">
      <c r="A26" s="10" t="inlineStr">
        <is>
          <t>Total Debt</t>
        </is>
      </c>
      <c r="B26" s="11" t="n">
        <v>0</v>
      </c>
      <c r="C26" s="11" t="n">
        <v>0</v>
      </c>
      <c r="D26" s="11" t="n">
        <v>0</v>
      </c>
      <c r="E26" s="12">
        <f>IF(AND(ISNUMBER(B26),ISNUMBER(D26),B26&lt;&gt;0),(D26-B26)/B26,0)</f>
        <v/>
      </c>
      <c r="F26" s="10" t="inlineStr">
        <is>
          <t>Short + long-term debt</t>
        </is>
      </c>
    </row>
    <row r="27">
      <c r="A27" s="7" t="inlineStr">
        <is>
          <t>Cash &amp; Equivalents</t>
        </is>
      </c>
      <c r="B27" s="8" t="n">
        <v>0</v>
      </c>
      <c r="C27" s="8" t="n">
        <v>0</v>
      </c>
      <c r="D27" s="8" t="n">
        <v>0</v>
      </c>
      <c r="E27" s="9">
        <f>IF(AND(ISNUMBER(B27),ISNUMBER(D27),B27&lt;&gt;0),(D27-B27)/B27,0)</f>
        <v/>
      </c>
      <c r="F27" s="7" t="inlineStr">
        <is>
          <t>Cash + short-term investments</t>
        </is>
      </c>
    </row>
    <row r="29" ht="22" customHeight="1">
      <c r="A29" s="3" t="inlineStr">
        <is>
          <t>Section B — Financial Ratios (auto-calculated)</t>
        </is>
      </c>
    </row>
    <row r="30" ht="32" customHeight="1">
      <c r="A30" s="6" t="inlineStr">
        <is>
          <t>Ratio</t>
        </is>
      </c>
      <c r="B30" s="6" t="inlineStr">
        <is>
          <t>Formula</t>
        </is>
      </c>
      <c r="C30" s="6" t="inlineStr">
        <is>
          <t>Year 0</t>
        </is>
      </c>
      <c r="D30" s="6" t="inlineStr">
        <is>
          <t>Benchmark</t>
        </is>
      </c>
      <c r="E30" s="6" t="inlineStr">
        <is>
          <t>Status</t>
        </is>
      </c>
      <c r="F30" s="6" t="inlineStr">
        <is>
          <t>Notes</t>
        </is>
      </c>
    </row>
    <row r="31">
      <c r="A31" s="13" t="inlineStr">
        <is>
          <t>Current Ratio</t>
        </is>
      </c>
      <c r="B31" s="13" t="inlineStr">
        <is>
          <t>Current Assets / Current Liabilities</t>
        </is>
      </c>
      <c r="C31" s="14">
        <f>D19/D20</f>
        <v/>
      </c>
      <c r="D31" s="13" t="inlineStr">
        <is>
          <t>≥ 1.5</t>
        </is>
      </c>
      <c r="E31" s="13">
        <f>IF(D31&gt;=1.5,"Strong",IF(D31&gt;=1.0,"Adequate","Weak"))</f>
        <v/>
      </c>
      <c r="F31" s="13" t="inlineStr">
        <is>
          <t>Short-term liquidity</t>
        </is>
      </c>
    </row>
    <row r="32">
      <c r="A32" s="15" t="inlineStr">
        <is>
          <t>Quick Ratio (Acid Test)</t>
        </is>
      </c>
      <c r="B32" s="15" t="inlineStr">
        <is>
          <t>(Current Assets - Inventory) / CL</t>
        </is>
      </c>
      <c r="C32" s="16">
        <f>(D19-0.3*D19)/D20</f>
        <v/>
      </c>
      <c r="D32" s="15" t="inlineStr">
        <is>
          <t>≥ 1.0</t>
        </is>
      </c>
      <c r="E32" s="15">
        <f>IF(D32&gt;=1.0,"Strong",IF(D32&gt;=0.5,"Adequate","Weak"))</f>
        <v/>
      </c>
      <c r="F32" s="15" t="inlineStr">
        <is>
          <t>Excludes inventory</t>
        </is>
      </c>
    </row>
    <row r="33">
      <c r="A33" s="13" t="inlineStr">
        <is>
          <t>Cash Ratio</t>
        </is>
      </c>
      <c r="B33" s="13" t="inlineStr">
        <is>
          <t>Cash / Current Liabilities</t>
        </is>
      </c>
      <c r="C33" s="14">
        <f>D27/D20</f>
        <v/>
      </c>
      <c r="D33" s="13" t="inlineStr">
        <is>
          <t>≥ 0.2</t>
        </is>
      </c>
      <c r="E33" s="13">
        <f>IF(D33&gt;=0.2,"Strong",IF(D33&gt;=0.1,"Adequate","Weak"))</f>
        <v/>
      </c>
      <c r="F33" s="13" t="inlineStr">
        <is>
          <t>Strictest liquidity test</t>
        </is>
      </c>
    </row>
    <row r="34">
      <c r="A34" s="15" t="inlineStr">
        <is>
          <t>Debt / Equity</t>
        </is>
      </c>
      <c r="B34" s="15" t="inlineStr">
        <is>
          <t>Total Liabilities / Equity</t>
        </is>
      </c>
      <c r="C34" s="16">
        <f>D21/D22</f>
        <v/>
      </c>
      <c r="D34" s="15" t="inlineStr">
        <is>
          <t>≤ 2.0</t>
        </is>
      </c>
      <c r="E34" s="15">
        <f>IF(D34&lt;=1.0,"Low",IF(D34&lt;=2.0,"Moderate","High"))</f>
        <v/>
      </c>
      <c r="F34" s="15" t="inlineStr">
        <is>
          <t>Capital structure leverage</t>
        </is>
      </c>
    </row>
    <row r="35">
      <c r="A35" s="13" t="inlineStr">
        <is>
          <t>Debt / Assets</t>
        </is>
      </c>
      <c r="B35" s="13" t="inlineStr">
        <is>
          <t>Total Liabilities / Total Assets</t>
        </is>
      </c>
      <c r="C35" s="14">
        <f>D21/D18</f>
        <v/>
      </c>
      <c r="D35" s="13" t="inlineStr">
        <is>
          <t>≤ 0.6</t>
        </is>
      </c>
      <c r="E35" s="13">
        <f>IF(D35&lt;=0.4,"Low",IF(D35&lt;=0.6,"Moderate","High"))</f>
        <v/>
      </c>
      <c r="F35" s="13" t="inlineStr">
        <is>
          <t>Solvency ratio</t>
        </is>
      </c>
    </row>
    <row r="36">
      <c r="A36" s="15" t="inlineStr">
        <is>
          <t>CL / Assets</t>
        </is>
      </c>
      <c r="B36" s="15" t="inlineStr">
        <is>
          <t>Current Liabilities / Total Assets</t>
        </is>
      </c>
      <c r="C36" s="16">
        <f>D20/D18</f>
        <v/>
      </c>
      <c r="D36" s="15" t="inlineStr">
        <is>
          <t>≤ 0.4</t>
        </is>
      </c>
      <c r="E36" s="15">
        <f>IF(D36&lt;=0.4,"OK","Watch")</f>
        <v/>
      </c>
      <c r="F36" s="15" t="inlineStr">
        <is>
          <t>Short-term debt burden</t>
        </is>
      </c>
    </row>
    <row r="37">
      <c r="A37" s="13" t="inlineStr">
        <is>
          <t>Retained Earnings / Assets</t>
        </is>
      </c>
      <c r="B37" s="13" t="inlineStr">
        <is>
          <t>Retained Earnings / Total Assets</t>
        </is>
      </c>
      <c r="C37" s="14">
        <f>D23/D18</f>
        <v/>
      </c>
      <c r="D37" s="13" t="inlineStr">
        <is>
          <t>≥ 0</t>
        </is>
      </c>
      <c r="E37" s="13">
        <f>IF(D37&gt;=0.1,"Strong",IF(D37&gt;=0,"OK","Loss-making"))</f>
        <v/>
      </c>
      <c r="F37" s="13" t="inlineStr">
        <is>
          <t>Cumulative profitability</t>
        </is>
      </c>
    </row>
    <row r="38">
      <c r="A38" s="15" t="inlineStr">
        <is>
          <t>Return on Assets (ROA)</t>
        </is>
      </c>
      <c r="B38" s="15" t="inlineStr">
        <is>
          <t>EBIT / Total Assets</t>
        </is>
      </c>
      <c r="C38" s="16">
        <f>D15/D18</f>
        <v/>
      </c>
      <c r="D38" s="15" t="inlineStr">
        <is>
          <t>≥ 0.05</t>
        </is>
      </c>
      <c r="E38" s="15">
        <f>IF(D38&gt;=0.1,"Strong",IF(D38&gt;=0.05,"Adequate","Weak"))</f>
        <v/>
      </c>
      <c r="F38" s="15" t="inlineStr">
        <is>
          <t>Operating efficiency</t>
        </is>
      </c>
    </row>
    <row r="39">
      <c r="A39" s="13" t="inlineStr">
        <is>
          <t>Asset Turnover</t>
        </is>
      </c>
      <c r="B39" s="13" t="inlineStr">
        <is>
          <t>Revenue / Total Assets</t>
        </is>
      </c>
      <c r="C39" s="14">
        <f>D13/D18</f>
        <v/>
      </c>
      <c r="D39" s="13" t="inlineStr">
        <is>
          <t>≥ 1.0</t>
        </is>
      </c>
      <c r="E39" s="13">
        <f>IF(D39&gt;=1.5,"Strong",IF(D39&gt;=1.0,"Adequate","Weak"))</f>
        <v/>
      </c>
      <c r="F39" s="13" t="inlineStr">
        <is>
          <t>Sales-generating efficiency</t>
        </is>
      </c>
    </row>
    <row r="40">
      <c r="A40" s="15" t="inlineStr">
        <is>
          <t>Gross Margin</t>
        </is>
      </c>
      <c r="B40" s="15" t="inlineStr">
        <is>
          <t>Gross Profit / Revenue</t>
        </is>
      </c>
      <c r="C40" s="16">
        <f>D14/D13</f>
        <v/>
      </c>
      <c r="D40" s="15" t="inlineStr">
        <is>
          <t>≥ 0.25</t>
        </is>
      </c>
      <c r="E40" s="15">
        <f>IF(D40&gt;=0.4,"Strong",IF(D40&gt;=0.25,"Adequate","Weak"))</f>
        <v/>
      </c>
      <c r="F40" s="15" t="inlineStr">
        <is>
          <t>Industry-dependent</t>
        </is>
      </c>
    </row>
    <row r="41">
      <c r="A41" s="13" t="inlineStr">
        <is>
          <t>Operating Margin</t>
        </is>
      </c>
      <c r="B41" s="13" t="inlineStr">
        <is>
          <t>EBIT / Revenue</t>
        </is>
      </c>
      <c r="C41" s="14">
        <f>D15/D13</f>
        <v/>
      </c>
      <c r="D41" s="13" t="inlineStr">
        <is>
          <t>≥ 0.08</t>
        </is>
      </c>
      <c r="E41" s="13">
        <f>IF(D41&gt;=0.15,"Strong",IF(D41&gt;=0.08,"Adequate","Weak"))</f>
        <v/>
      </c>
      <c r="F41" s="13" t="inlineStr">
        <is>
          <t>Operational profitability</t>
        </is>
      </c>
    </row>
    <row r="42">
      <c r="A42" s="15" t="inlineStr">
        <is>
          <t>Net Margin</t>
        </is>
      </c>
      <c r="B42" s="15" t="inlineStr">
        <is>
          <t>Net Income / Revenue</t>
        </is>
      </c>
      <c r="C42" s="16">
        <f>D16/D13</f>
        <v/>
      </c>
      <c r="D42" s="15" t="inlineStr">
        <is>
          <t>≥ 0.05</t>
        </is>
      </c>
      <c r="E42" s="15">
        <f>IF(D42&gt;=0.1,"Strong",IF(D42&gt;=0.05,"Adequate","Weak"))</f>
        <v/>
      </c>
      <c r="F42" s="15" t="inlineStr">
        <is>
          <t>Bottom-line profitability</t>
        </is>
      </c>
    </row>
    <row r="43">
      <c r="A43" s="13" t="inlineStr">
        <is>
          <t>EBITDA Margin</t>
        </is>
      </c>
      <c r="B43" s="13" t="inlineStr">
        <is>
          <t>EBITDA / Revenue</t>
        </is>
      </c>
      <c r="C43" s="14">
        <f>D17/D13</f>
        <v/>
      </c>
      <c r="D43" s="13" t="inlineStr">
        <is>
          <t>≥ 0.15</t>
        </is>
      </c>
      <c r="E43" s="13">
        <f>IF(D43&gt;=0.2,"Strong",IF(D43&gt;=0.15,"Adequate","Weak"))</f>
        <v/>
      </c>
      <c r="F43" s="13" t="inlineStr">
        <is>
          <t>Cash earnings power</t>
        </is>
      </c>
    </row>
    <row r="44">
      <c r="A44" s="15" t="inlineStr">
        <is>
          <t>Altman Z-Score (Manufacturer)</t>
        </is>
      </c>
      <c r="B44" s="15" t="inlineStr">
        <is>
          <t>1.2×A + 1.4×B + 3.3×C + 0.6×D + 1.0×E</t>
        </is>
      </c>
      <c r="C44" s="16">
        <f>1.2*(D24/D18) + 1.4*(D23/D18) + 3.3*(D15/D18) + 0.6*(D25/D21) + 1.0*(D13/D18)</f>
        <v/>
      </c>
      <c r="D44" s="15" t="inlineStr">
        <is>
          <t>≥ 2.99</t>
        </is>
      </c>
      <c r="E44" s="15">
        <f>IF(D44&gt;=2.99,"Safe Zone",IF(D44&gt;=1.81,"Grey Zone","Distress Zone"))</f>
        <v/>
      </c>
      <c r="F44" s="15" t="inlineStr">
        <is>
          <t>Bankruptcy prediction (public)</t>
        </is>
      </c>
    </row>
    <row r="46" ht="22" customHeight="1">
      <c r="A46" s="3" t="inlineStr">
        <is>
          <t>Section C — Overall Financial Health</t>
        </is>
      </c>
    </row>
    <row r="47">
      <c r="A47" s="4" t="inlineStr">
        <is>
          <t># Ratios Strong</t>
        </is>
      </c>
      <c r="B47" s="17">
        <f>COUNTIF(E31:E44,"Strong")+COUNTIF(E31:E44,"Safe Zone")+COUNTIF(E31:E44,"Low")</f>
        <v/>
      </c>
    </row>
    <row r="48">
      <c r="A48" s="4" t="inlineStr">
        <is>
          <t># Ratios Adequate</t>
        </is>
      </c>
      <c r="B48" s="17">
        <f>COUNTIF(E31:E44,"Adequate")+COUNTIF(E31:E44,"OK")+COUNTIF(E31:E44,"Moderate")+COUNTIF(E31:E44,"Grey Zone")</f>
        <v/>
      </c>
    </row>
    <row r="49">
      <c r="A49" s="4" t="inlineStr">
        <is>
          <t># Ratios Weak</t>
        </is>
      </c>
      <c r="B49" s="17">
        <f>COUNTIF(E31:E44,"Weak")+COUNTIF(E31:E44,"Watch")+COUNTIF(E31:E44,"High")+COUNTIF(E31:E44,"Loss-making")+COUNTIF(E31:E44,"Distress Zone")</f>
        <v/>
      </c>
    </row>
    <row r="50">
      <c r="A50" s="4" t="inlineStr">
        <is>
          <t>Altman Z-Score (Year 0)</t>
        </is>
      </c>
      <c r="B50" s="18">
        <f>D44</f>
        <v/>
      </c>
    </row>
    <row r="51">
      <c r="A51" s="4" t="inlineStr">
        <is>
          <t>Overall Financial Health Classification</t>
        </is>
      </c>
      <c r="B51" s="17">
        <f>IF(D50&gt;=2.99,"Healthy — low bankruptcy risk",IF(D50&gt;=1.81,"Watch — moderate risk","Distress — high bankruptcy risk"))</f>
        <v/>
      </c>
    </row>
    <row r="53" ht="22" customHeight="1">
      <c r="A53" s="3" t="inlineStr">
        <is>
          <t>Signatures</t>
        </is>
      </c>
    </row>
    <row r="54">
      <c r="A54" s="19" t="inlineStr">
        <is>
          <t>Financial Analyst</t>
        </is>
      </c>
      <c r="B54" s="20" t="inlineStr"/>
      <c r="C54" s="20" t="inlineStr"/>
      <c r="D54" s="20" t="inlineStr"/>
      <c r="E54" s="20" t="inlineStr"/>
      <c r="F54" s="20" t="inlineStr"/>
    </row>
    <row r="55">
      <c r="A55" s="19" t="inlineStr">
        <is>
          <t>Procurement Manager</t>
        </is>
      </c>
      <c r="B55" s="20" t="inlineStr"/>
      <c r="C55" s="20" t="inlineStr"/>
      <c r="D55" s="20" t="inlineStr"/>
      <c r="E55" s="20" t="inlineStr"/>
      <c r="F55" s="20" t="inlineStr"/>
    </row>
    <row r="56">
      <c r="A56" s="19" t="inlineStr">
        <is>
          <t>Treasury / Risk</t>
        </is>
      </c>
      <c r="B56" s="20" t="inlineStr"/>
      <c r="C56" s="20" t="inlineStr"/>
      <c r="D56" s="20" t="inlineStr"/>
      <c r="E56" s="20" t="inlineStr"/>
      <c r="F56" s="20" t="inlineStr"/>
    </row>
    <row r="58">
      <c r="A58" s="21" t="inlineStr">
        <is>
          <t>Supplier Financial Health Check  |  Standard: ISO 31000:2018 / Altman Z / CIPS  |  Version: 2.5  |  Generated by Procurement Toolkit</t>
        </is>
      </c>
    </row>
  </sheetData>
  <mergeCells count="18">
    <mergeCell ref="A2:F2"/>
    <mergeCell ref="A11:F11"/>
    <mergeCell ref="B7:F7"/>
    <mergeCell ref="B6:F6"/>
    <mergeCell ref="A46:F46"/>
    <mergeCell ref="B47:F47"/>
    <mergeCell ref="B48:F48"/>
    <mergeCell ref="A1:F1"/>
    <mergeCell ref="A29:F29"/>
    <mergeCell ref="B5:F5"/>
    <mergeCell ref="B51:F51"/>
    <mergeCell ref="A58:F58"/>
    <mergeCell ref="A4:F4"/>
    <mergeCell ref="B8:F8"/>
    <mergeCell ref="B50:F50"/>
    <mergeCell ref="A53:F53"/>
    <mergeCell ref="B9:F9"/>
    <mergeCell ref="B49:F49"/>
  </mergeCells>
  <conditionalFormatting sqref="E31:E44">
    <cfRule type="cellIs" priority="1" operator="equal" dxfId="0">
      <formula>"Strong"</formula>
    </cfRule>
    <cfRule type="cellIs" priority="2" operator="equal" dxfId="0">
      <formula>"Safe Zone"</formula>
    </cfRule>
    <cfRule type="cellIs" priority="3" operator="equal" dxfId="1">
      <formula>"Adequate"</formula>
    </cfRule>
    <cfRule type="cellIs" priority="4" operator="equal" dxfId="1">
      <formula>"OK"</formula>
    </cfRule>
    <cfRule type="cellIs" priority="5" operator="equal" dxfId="1">
      <formula>"Moderate"</formula>
    </cfRule>
    <cfRule type="cellIs" priority="6" operator="equal" dxfId="1">
      <formula>"Grey Zone"</formula>
    </cfRule>
    <cfRule type="cellIs" priority="7" operator="equal" dxfId="2">
      <formula>"Weak"</formula>
    </cfRule>
    <cfRule type="cellIs" priority="8" operator="equal" dxfId="2">
      <formula>"Watch"</formula>
    </cfRule>
    <cfRule type="cellIs" priority="9" operator="equal" dxfId="2">
      <formula>"High"</formula>
    </cfRule>
    <cfRule type="cellIs" priority="10" operator="equal" dxfId="2">
      <formula>"Loss-making"</formula>
    </cfRule>
    <cfRule type="cellIs" priority="11" operator="equal" dxfId="2">
      <formula>"Distress Zone"</formula>
    </cfRule>
    <cfRule type="cellIs" priority="12" operator="equal" dxfId="0">
      <formula>"Low"</formula>
    </cfRule>
  </conditionalFormatting>
  <printOptions horizontalCentered="1"/>
  <pageMargins left="0.4" right="0.4" top="0.5" bottom="0.5" header="0.5" footer="0.5"/>
  <pageSetup orientation="landscape" paperSize="9" fitToHeight="0" fitToWidth="1"/>
  <headerFooter>
    <oddHeader>&amp;C&amp;12 &amp;K1E3A8AFinancial Health Check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2026-06-05T09:19:47Z</dcterms:created>
  <dcterms:modified xmlns:dcterms="http://purl.org/dc/terms/" xmlns:xsi="http://www.w3.org/2001/XMLSchema-instance" xsi:type="dcterms:W3CDTF">2026-06-05T09:19:47Z</dcterms:modified>
</cp:coreProperties>
</file>