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FFFFFF"/>
      <sz val="11"/>
    </font>
    <font>
      <name val="Calibri"/>
      <color rgb="000F172A"/>
      <sz val="10"/>
    </font>
    <font>
      <name val="Calibri"/>
      <b val="1"/>
      <color rgb="000F172A"/>
      <sz val="10"/>
    </font>
    <font>
      <name val="Calibri"/>
      <i val="1"/>
      <color rgb="006B7280"/>
      <sz val="9"/>
    </font>
  </fonts>
  <fills count="6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3A8A"/>
      </patternFill>
    </fill>
    <fill>
      <patternFill patternType="solid">
        <fgColor rgb="00FFFFFF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left" vertical="center" wrapText="1"/>
    </xf>
    <xf numFmtId="164" fontId="5" fillId="4" borderId="2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164" fontId="5" fillId="5" borderId="2" applyAlignment="1" pivotButton="0" quotePrefix="0" xfId="0">
      <alignment horizontal="center" vertical="center" wrapText="1"/>
    </xf>
    <xf numFmtId="164" fontId="5" fillId="5" borderId="2" applyAlignment="1" pivotButton="0" quotePrefix="0" xfId="0">
      <alignment horizontal="left" vertical="center" wrapText="1"/>
    </xf>
    <xf numFmtId="1" fontId="5" fillId="4" borderId="2" applyAlignment="1" pivotButton="0" quotePrefix="0" xfId="0">
      <alignment horizontal="center" vertical="center" wrapText="1"/>
    </xf>
    <xf numFmtId="165" fontId="5" fillId="4" borderId="2" applyAlignment="1" pivotButton="0" quotePrefix="0" xfId="0">
      <alignment horizontal="center" vertical="center" wrapText="1"/>
    </xf>
    <xf numFmtId="165" fontId="5" fillId="5" borderId="2" applyAlignment="1" pivotButton="0" quotePrefix="0" xfId="0">
      <alignment horizontal="center" vertical="center" wrapText="1"/>
    </xf>
    <xf numFmtId="1" fontId="5" fillId="5" borderId="2" applyAlignment="1" pivotButton="0" quotePrefix="0" xfId="0">
      <alignment horizontal="center" vertical="center" wrapText="1"/>
    </xf>
    <xf numFmtId="0" fontId="6" fillId="2" borderId="2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OTD / OTIF / Quality Trend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'Dashboard'!$A$17:$A$28</f>
            </numRef>
          </cat>
          <val>
            <numRef>
              <f>'Dashboard'!$B$17:$B$28</f>
            </numRef>
          </val>
        </ser>
        <ser>
          <idx val="1"/>
          <order val="1"/>
          <tx>
            <strRef>
              <f>'Dashboard'!C16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'Dashboard'!$A$17:$A$28</f>
            </numRef>
          </cat>
          <val>
            <numRef>
              <f>'Dashboard'!$C$17:$C$28</f>
            </numRef>
          </val>
        </ser>
        <ser>
          <idx val="2"/>
          <order val="2"/>
          <tx>
            <strRef>
              <f>'Dashboard'!D16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'Dashboard'!$A$17:$A$28</f>
            </numRef>
          </cat>
          <val>
            <numRef>
              <f>'Dashboard'!$D$17:$D$28</f>
            </numRef>
          </val>
        </ser>
        <ser>
          <idx val="3"/>
          <order val="3"/>
          <tx>
            <strRef>
              <f>'Dashboard'!E16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'Dashboard'!$A$17:$A$28</f>
            </numRef>
          </cat>
          <val>
            <numRef>
              <f>'Dashboard'!$E$17:$E$28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6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8" customWidth="1" min="8" max="8"/>
  </cols>
  <sheetData>
    <row r="1" ht="28" customHeight="1">
      <c r="A1" s="1" t="inlineStr">
        <is>
          <t>Supplier KPI Dashboard</t>
        </is>
      </c>
    </row>
    <row r="2" ht="18" customHeight="1">
      <c r="A2" s="2" t="inlineStr">
        <is>
          <t>Real-time view of supplier performance.  ISO 9001:2015 §9.1 / ASCM SCOR</t>
        </is>
      </c>
    </row>
    <row r="4" ht="22" customHeight="1">
      <c r="A4" s="3" t="inlineStr">
        <is>
          <t>Top-Level KPIs (current period vs target vs previous period)</t>
        </is>
      </c>
    </row>
    <row r="5" ht="32" customHeight="1">
      <c r="A5" s="4" t="inlineStr">
        <is>
          <t>KPI</t>
        </is>
      </c>
      <c r="B5" s="4" t="inlineStr">
        <is>
          <t>Target</t>
        </is>
      </c>
      <c r="C5" s="4" t="inlineStr">
        <is>
          <t>Current</t>
        </is>
      </c>
      <c r="D5" s="4" t="inlineStr">
        <is>
          <t>Previous</t>
        </is>
      </c>
      <c r="E5" s="4" t="inlineStr">
        <is>
          <t>Δ vs Target</t>
        </is>
      </c>
      <c r="F5" s="4" t="inlineStr">
        <is>
          <t>Δ vs Prev</t>
        </is>
      </c>
      <c r="G5" s="4" t="inlineStr">
        <is>
          <t>Status</t>
        </is>
      </c>
      <c r="H5" s="4" t="inlineStr">
        <is>
          <t>Trend</t>
        </is>
      </c>
    </row>
    <row r="6">
      <c r="A6" s="5" t="inlineStr">
        <is>
          <t>OTD %</t>
        </is>
      </c>
      <c r="B6" s="6" t="n">
        <v>0.95</v>
      </c>
      <c r="C6" s="6" t="n">
        <v>0.96</v>
      </c>
      <c r="D6" s="6" t="n">
        <v>0.9119999999999999</v>
      </c>
      <c r="E6" s="7">
        <f>C6-B6</f>
        <v/>
      </c>
      <c r="F6" s="7">
        <f>C6-D6</f>
        <v/>
      </c>
      <c r="G6" s="5">
        <f>IF(C6&gt;=B6,"On Target",IF(C6&gt;=B6*0.95,"At Risk","Off Target"))</f>
        <v/>
      </c>
      <c r="H6" s="5">
        <f>IF(C6&gt;D6,"↑",IF(C6&lt;D6,"↓","→"))</f>
        <v/>
      </c>
    </row>
    <row r="7">
      <c r="A7" s="8" t="inlineStr">
        <is>
          <t>OTIF %</t>
        </is>
      </c>
      <c r="B7" s="9" t="n">
        <v>0.9</v>
      </c>
      <c r="C7" s="9" t="n">
        <v>0.92</v>
      </c>
      <c r="D7" s="9" t="n">
        <v>0.874</v>
      </c>
      <c r="E7" s="10">
        <f>C7-B7</f>
        <v/>
      </c>
      <c r="F7" s="10">
        <f>C7-D7</f>
        <v/>
      </c>
      <c r="G7" s="8">
        <f>IF(C7&gt;=B7,"On Target",IF(C7&gt;=B7*0.95,"At Risk","Off Target"))</f>
        <v/>
      </c>
      <c r="H7" s="8">
        <f>IF(C7&gt;D7,"↑",IF(C7&lt;D7,"↓","→"))</f>
        <v/>
      </c>
    </row>
    <row r="8">
      <c r="A8" s="5" t="inlineStr">
        <is>
          <t>DPPM</t>
        </is>
      </c>
      <c r="B8" s="11" t="n">
        <v>500</v>
      </c>
      <c r="C8" s="11" t="n">
        <v>320</v>
      </c>
      <c r="D8" s="11" t="n">
        <v>304</v>
      </c>
      <c r="E8" s="5">
        <f>B8-C8</f>
        <v/>
      </c>
      <c r="F8" s="5">
        <f>C8-D8</f>
        <v/>
      </c>
      <c r="G8" s="5">
        <f>IF(C8&lt;=B8,"On Target",IF(C8&lt;=B8*1.05,"At Risk","Off Target"))</f>
        <v/>
      </c>
      <c r="H8" s="5">
        <f>IF(C8&gt;D8,"↑",IF(C8&lt;D8,"↓","→"))</f>
        <v/>
      </c>
    </row>
    <row r="9">
      <c r="A9" s="8" t="inlineStr">
        <is>
          <t>Quality Accept %</t>
        </is>
      </c>
      <c r="B9" s="9" t="n">
        <v>0.98</v>
      </c>
      <c r="C9" s="9" t="n">
        <v>0.985</v>
      </c>
      <c r="D9" s="9" t="n">
        <v>0.93575</v>
      </c>
      <c r="E9" s="10">
        <f>C9-B9</f>
        <v/>
      </c>
      <c r="F9" s="10">
        <f>C9-D9</f>
        <v/>
      </c>
      <c r="G9" s="8">
        <f>IF(C9&gt;=B9,"On Target",IF(C9&gt;=B9*0.95,"At Risk","Off Target"))</f>
        <v/>
      </c>
      <c r="H9" s="8">
        <f>IF(C9&gt;D9,"↑",IF(C9&lt;D9,"↓","→"))</f>
        <v/>
      </c>
    </row>
    <row r="10">
      <c r="A10" s="5" t="inlineStr">
        <is>
          <t>NCR Rate</t>
        </is>
      </c>
      <c r="B10" s="11" t="n">
        <v>100</v>
      </c>
      <c r="C10" s="11" t="n">
        <v>45</v>
      </c>
      <c r="D10" s="11" t="n">
        <v>42.75</v>
      </c>
      <c r="E10" s="5">
        <f>B10-C10</f>
        <v/>
      </c>
      <c r="F10" s="5">
        <f>C10-D10</f>
        <v/>
      </c>
      <c r="G10" s="5">
        <f>IF(C10&lt;=B10,"On Target",IF(C10&lt;=B10*1.05,"At Risk","Off Target"))</f>
        <v/>
      </c>
      <c r="H10" s="5">
        <f>IF(C10&gt;D10,"↑",IF(C10&lt;D10,"↓","→"))</f>
        <v/>
      </c>
    </row>
    <row r="11">
      <c r="A11" s="8" t="inlineStr">
        <is>
          <t>Fill Rate</t>
        </is>
      </c>
      <c r="B11" s="9" t="n">
        <v>0.95</v>
      </c>
      <c r="C11" s="9" t="n">
        <v>0.97</v>
      </c>
      <c r="D11" s="9" t="n">
        <v>0.9215</v>
      </c>
      <c r="E11" s="10">
        <f>C11-B11</f>
        <v/>
      </c>
      <c r="F11" s="10">
        <f>C11-D11</f>
        <v/>
      </c>
      <c r="G11" s="8">
        <f>IF(C11&gt;=B11,"On Target",IF(C11&gt;=B11*0.95,"At Risk","Off Target"))</f>
        <v/>
      </c>
      <c r="H11" s="8">
        <f>IF(C11&gt;D11,"↑",IF(C11&lt;D11,"↓","→"))</f>
        <v/>
      </c>
    </row>
    <row r="12">
      <c r="A12" s="5" t="inlineStr">
        <is>
          <t>Lead Time (d)</t>
        </is>
      </c>
      <c r="B12" s="12" t="n">
        <v>21</v>
      </c>
      <c r="C12" s="12" t="n">
        <v>18</v>
      </c>
      <c r="D12" s="12" t="n">
        <v>17.1</v>
      </c>
      <c r="E12" s="5">
        <f>B12-C12</f>
        <v/>
      </c>
      <c r="F12" s="5">
        <f>C12-D12</f>
        <v/>
      </c>
      <c r="G12" s="5">
        <f>IF(C12&lt;=B12,"On Target",IF(C12&lt;=B12*1.05,"At Risk","Off Target"))</f>
        <v/>
      </c>
      <c r="H12" s="5">
        <f>IF(C12&gt;D12,"↑",IF(C12&lt;D12,"↓","→"))</f>
        <v/>
      </c>
    </row>
    <row r="13">
      <c r="A13" s="8" t="inlineStr">
        <is>
          <t>Responsiveness (h)</t>
        </is>
      </c>
      <c r="B13" s="13" t="n">
        <v>24</v>
      </c>
      <c r="C13" s="13" t="n">
        <v>12</v>
      </c>
      <c r="D13" s="13" t="n">
        <v>11.4</v>
      </c>
      <c r="E13" s="8">
        <f>B13-C13</f>
        <v/>
      </c>
      <c r="F13" s="8">
        <f>C13-D13</f>
        <v/>
      </c>
      <c r="G13" s="8">
        <f>IF(C13&lt;=B13,"On Target",IF(C13&lt;=B13*1.05,"At Risk","Off Target"))</f>
        <v/>
      </c>
      <c r="H13" s="8">
        <f>IF(C13&gt;D13,"↑",IF(C13&lt;D13,"↓","→"))</f>
        <v/>
      </c>
    </row>
    <row r="15" ht="22" customHeight="1">
      <c r="A15" s="3" t="inlineStr">
        <is>
          <t>Monthly Trend Data (for chart)</t>
        </is>
      </c>
    </row>
    <row r="16" ht="32" customHeight="1">
      <c r="A16" s="4" t="inlineStr">
        <is>
          <t>Month</t>
        </is>
      </c>
      <c r="B16" s="4" t="inlineStr">
        <is>
          <t>OTD %</t>
        </is>
      </c>
      <c r="C16" s="4" t="inlineStr">
        <is>
          <t>OTIF %</t>
        </is>
      </c>
      <c r="D16" s="4" t="inlineStr">
        <is>
          <t>DPPM</t>
        </is>
      </c>
      <c r="E16" s="4" t="inlineStr">
        <is>
          <t>Quality %</t>
        </is>
      </c>
      <c r="F16" s="4" t="inlineStr">
        <is>
          <t>NCR</t>
        </is>
      </c>
      <c r="G16" s="4" t="inlineStr">
        <is>
          <t>Fill %</t>
        </is>
      </c>
      <c r="H16" s="4" t="inlineStr">
        <is>
          <t>Lead Time</t>
        </is>
      </c>
    </row>
    <row r="17">
      <c r="A17" s="8" t="inlineStr">
        <is>
          <t>Jan</t>
        </is>
      </c>
      <c r="B17" s="9" t="n">
        <v>0.93</v>
      </c>
      <c r="C17" s="9" t="n">
        <v>0.88</v>
      </c>
      <c r="D17" s="14" t="n">
        <v>600</v>
      </c>
      <c r="E17" s="9" t="n">
        <v>0.97</v>
      </c>
      <c r="F17" s="14" t="n">
        <v>120</v>
      </c>
      <c r="G17" s="9" t="n">
        <v>0.93</v>
      </c>
      <c r="H17" s="13" t="n">
        <v>22</v>
      </c>
    </row>
    <row r="18">
      <c r="A18" s="5" t="inlineStr">
        <is>
          <t>Feb</t>
        </is>
      </c>
      <c r="B18" s="6" t="n">
        <v>0.9320000000000001</v>
      </c>
      <c r="C18" s="6" t="n">
        <v>0.883</v>
      </c>
      <c r="D18" s="11" t="n">
        <v>580</v>
      </c>
      <c r="E18" s="6" t="n">
        <v>0.971</v>
      </c>
      <c r="F18" s="11" t="n">
        <v>115</v>
      </c>
      <c r="G18" s="6" t="n">
        <v>0.9330000000000001</v>
      </c>
      <c r="H18" s="12" t="n">
        <v>21.7</v>
      </c>
    </row>
    <row r="19">
      <c r="A19" s="8" t="inlineStr">
        <is>
          <t>Mar</t>
        </is>
      </c>
      <c r="B19" s="9" t="n">
        <v>0.9340000000000001</v>
      </c>
      <c r="C19" s="9" t="n">
        <v>0.886</v>
      </c>
      <c r="D19" s="14" t="n">
        <v>560</v>
      </c>
      <c r="E19" s="9" t="n">
        <v>0.972</v>
      </c>
      <c r="F19" s="14" t="n">
        <v>110</v>
      </c>
      <c r="G19" s="9" t="n">
        <v>0.9360000000000001</v>
      </c>
      <c r="H19" s="13" t="n">
        <v>21.4</v>
      </c>
    </row>
    <row r="20">
      <c r="A20" s="5" t="inlineStr">
        <is>
          <t>Apr</t>
        </is>
      </c>
      <c r="B20" s="6" t="n">
        <v>0.9360000000000001</v>
      </c>
      <c r="C20" s="6" t="n">
        <v>0.889</v>
      </c>
      <c r="D20" s="11" t="n">
        <v>540</v>
      </c>
      <c r="E20" s="6" t="n">
        <v>0.973</v>
      </c>
      <c r="F20" s="11" t="n">
        <v>105</v>
      </c>
      <c r="G20" s="6" t="n">
        <v>0.9390000000000001</v>
      </c>
      <c r="H20" s="12" t="n">
        <v>21.1</v>
      </c>
    </row>
    <row r="21">
      <c r="A21" s="8" t="inlineStr">
        <is>
          <t>May</t>
        </is>
      </c>
      <c r="B21" s="9" t="n">
        <v>0.9380000000000001</v>
      </c>
      <c r="C21" s="9" t="n">
        <v>0.892</v>
      </c>
      <c r="D21" s="14" t="n">
        <v>520</v>
      </c>
      <c r="E21" s="9" t="n">
        <v>0.974</v>
      </c>
      <c r="F21" s="14" t="n">
        <v>100</v>
      </c>
      <c r="G21" s="9" t="n">
        <v>0.9420000000000001</v>
      </c>
      <c r="H21" s="13" t="n">
        <v>20.8</v>
      </c>
    </row>
    <row r="22">
      <c r="A22" s="5" t="inlineStr">
        <is>
          <t>Jun</t>
        </is>
      </c>
      <c r="B22" s="6" t="n">
        <v>0.9400000000000001</v>
      </c>
      <c r="C22" s="6" t="n">
        <v>0.895</v>
      </c>
      <c r="D22" s="11" t="n">
        <v>500</v>
      </c>
      <c r="E22" s="6" t="n">
        <v>0.975</v>
      </c>
      <c r="F22" s="11" t="n">
        <v>95</v>
      </c>
      <c r="G22" s="6" t="n">
        <v>0.9450000000000001</v>
      </c>
      <c r="H22" s="12" t="n">
        <v>20.5</v>
      </c>
    </row>
    <row r="23">
      <c r="A23" s="8" t="inlineStr">
        <is>
          <t>Jul</t>
        </is>
      </c>
      <c r="B23" s="9" t="n">
        <v>0.9420000000000001</v>
      </c>
      <c r="C23" s="9" t="n">
        <v>0.898</v>
      </c>
      <c r="D23" s="14" t="n">
        <v>480</v>
      </c>
      <c r="E23" s="9" t="n">
        <v>0.976</v>
      </c>
      <c r="F23" s="14" t="n">
        <v>90</v>
      </c>
      <c r="G23" s="9" t="n">
        <v>0.9480000000000001</v>
      </c>
      <c r="H23" s="13" t="n">
        <v>20.2</v>
      </c>
    </row>
    <row r="24">
      <c r="A24" s="5" t="inlineStr">
        <is>
          <t>Aug</t>
        </is>
      </c>
      <c r="B24" s="6" t="n">
        <v>0.9440000000000001</v>
      </c>
      <c r="C24" s="6" t="n">
        <v>0.901</v>
      </c>
      <c r="D24" s="11" t="n">
        <v>460</v>
      </c>
      <c r="E24" s="6" t="n">
        <v>0.977</v>
      </c>
      <c r="F24" s="11" t="n">
        <v>85</v>
      </c>
      <c r="G24" s="6" t="n">
        <v>0.9510000000000001</v>
      </c>
      <c r="H24" s="12" t="n">
        <v>19.9</v>
      </c>
    </row>
    <row r="25">
      <c r="A25" s="8" t="inlineStr">
        <is>
          <t>Sep</t>
        </is>
      </c>
      <c r="B25" s="9" t="n">
        <v>0.9460000000000001</v>
      </c>
      <c r="C25" s="9" t="n">
        <v>0.904</v>
      </c>
      <c r="D25" s="14" t="n">
        <v>440</v>
      </c>
      <c r="E25" s="9" t="n">
        <v>0.978</v>
      </c>
      <c r="F25" s="14" t="n">
        <v>80</v>
      </c>
      <c r="G25" s="9" t="n">
        <v>0.9540000000000001</v>
      </c>
      <c r="H25" s="13" t="n">
        <v>19.6</v>
      </c>
    </row>
    <row r="26">
      <c r="A26" s="5" t="inlineStr">
        <is>
          <t>Oct</t>
        </is>
      </c>
      <c r="B26" s="6" t="n">
        <v>0.9480000000000001</v>
      </c>
      <c r="C26" s="6" t="n">
        <v>0.907</v>
      </c>
      <c r="D26" s="11" t="n">
        <v>420</v>
      </c>
      <c r="E26" s="6" t="n">
        <v>0.979</v>
      </c>
      <c r="F26" s="11" t="n">
        <v>75</v>
      </c>
      <c r="G26" s="6" t="n">
        <v>0.9570000000000001</v>
      </c>
      <c r="H26" s="12" t="n">
        <v>19.3</v>
      </c>
    </row>
    <row r="27">
      <c r="A27" s="8" t="inlineStr">
        <is>
          <t>Nov</t>
        </is>
      </c>
      <c r="B27" s="9" t="n">
        <v>0.9500000000000001</v>
      </c>
      <c r="C27" s="9" t="n">
        <v>0.91</v>
      </c>
      <c r="D27" s="14" t="n">
        <v>400</v>
      </c>
      <c r="E27" s="9" t="n">
        <v>0.98</v>
      </c>
      <c r="F27" s="14" t="n">
        <v>70</v>
      </c>
      <c r="G27" s="9" t="n">
        <v>0.9600000000000001</v>
      </c>
      <c r="H27" s="13" t="n">
        <v>19</v>
      </c>
    </row>
    <row r="28">
      <c r="A28" s="5" t="inlineStr">
        <is>
          <t>Dec</t>
        </is>
      </c>
      <c r="B28" s="6" t="n">
        <v>0.9520000000000001</v>
      </c>
      <c r="C28" s="6" t="n">
        <v>0.913</v>
      </c>
      <c r="D28" s="11" t="n">
        <v>380</v>
      </c>
      <c r="E28" s="6" t="n">
        <v>0.981</v>
      </c>
      <c r="F28" s="11" t="n">
        <v>65</v>
      </c>
      <c r="G28" s="6" t="n">
        <v>0.9630000000000001</v>
      </c>
      <c r="H28" s="12" t="n">
        <v>18.7</v>
      </c>
    </row>
    <row r="55" ht="22" customHeight="1">
      <c r="A55" s="3" t="inlineStr">
        <is>
          <t>Definitions &amp; Formulas Reference</t>
        </is>
      </c>
    </row>
    <row r="56">
      <c r="A56" s="15" t="inlineStr">
        <is>
          <t>OTD %</t>
        </is>
      </c>
      <c r="B56" s="5">
        <f> Deliveries on time ÷ Total deliveries × 100</f>
        <v/>
      </c>
    </row>
    <row r="57">
      <c r="A57" s="15" t="inlineStr">
        <is>
          <t>OTIF %</t>
        </is>
      </c>
      <c r="B57" s="5">
        <f> Deliveries on time AND in full qty ÷ Total deliveries × 100</f>
        <v/>
      </c>
    </row>
    <row r="58">
      <c r="A58" s="15" t="inlineStr">
        <is>
          <t>DPPM</t>
        </is>
      </c>
      <c r="B58" s="5">
        <f> (Defective units / Total units received) × 1,000,000</f>
        <v/>
      </c>
    </row>
    <row r="59">
      <c r="A59" s="15" t="inlineStr">
        <is>
          <t>Quality Accept %</t>
        </is>
      </c>
      <c r="B59" s="5">
        <f> Lots accepted first-pass ÷ Total lots received × 100</f>
        <v/>
      </c>
    </row>
    <row r="60">
      <c r="A60" s="15" t="inlineStr">
        <is>
          <t>NCR Rate</t>
        </is>
      </c>
      <c r="B60" s="5">
        <f> Nonconformance reports per 1M parts delivered</f>
        <v/>
      </c>
    </row>
    <row r="61">
      <c r="A61" s="15" t="inlineStr">
        <is>
          <t>Fill Rate</t>
        </is>
      </c>
      <c r="B61" s="5">
        <f> Orders filled completely ÷ Total orders × 100</f>
        <v/>
      </c>
    </row>
    <row r="62">
      <c r="A62" s="15" t="inlineStr">
        <is>
          <t>Lead Time</t>
        </is>
      </c>
      <c r="B62" s="5">
        <f> Date received - Date ordered (in business days)</f>
        <v/>
      </c>
    </row>
    <row r="63">
      <c r="A63" s="15" t="inlineStr">
        <is>
          <t>Responsiveness</t>
        </is>
      </c>
      <c r="B63" s="5">
        <f> Average time to acknowledge RFQ / complaint (hours)</f>
        <v/>
      </c>
    </row>
    <row r="65">
      <c r="A65" s="16" t="inlineStr">
        <is>
          <t>KPI Dashboard Template  |  Standard: ISO 9001:2015 §9.1 / ASCM SCOR  |  Version: 2.5  |  Generated by Procurement Toolkit</t>
        </is>
      </c>
    </row>
  </sheetData>
  <mergeCells count="14">
    <mergeCell ref="A4:H4"/>
    <mergeCell ref="A55:H55"/>
    <mergeCell ref="A15:H15"/>
    <mergeCell ref="B56:H56"/>
    <mergeCell ref="B57:H57"/>
    <mergeCell ref="B58:H58"/>
    <mergeCell ref="A65:H65"/>
    <mergeCell ref="A2:H2"/>
    <mergeCell ref="B62:H62"/>
    <mergeCell ref="A1:H1"/>
    <mergeCell ref="B59:H59"/>
    <mergeCell ref="B60:H60"/>
    <mergeCell ref="B63:H63"/>
    <mergeCell ref="B61:H61"/>
  </mergeCells>
  <conditionalFormatting sqref="G6:G13">
    <cfRule type="cellIs" priority="1" operator="equal" dxfId="0">
      <formula>"On Target"</formula>
    </cfRule>
    <cfRule type="cellIs" priority="2" operator="equal" dxfId="1">
      <formula>"At Risk"</formula>
    </cfRule>
    <cfRule type="cellIs" priority="3" operator="equal" dxfId="2">
      <formula>"Off Target"</formula>
    </cfRule>
  </conditionalFormatting>
  <dataValidations count="1">
    <dataValidation sqref="G6:G13" showDropDown="0" showInputMessage="0" showErrorMessage="0" allowBlank="1" type="list">
      <formula1>"On Target,At Risk,Off Target"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&amp;K1E3A8AKPI Dashboard</oddHeader>
    <oddFooter>&amp;LGenerated by Procurement Toolkit&amp;C&amp;D&amp;RPage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2026-06-05T09:24:24Z</dcterms:created>
  <dcterms:modified xmlns:dcterms="http://purl.org/dc/terms/" xmlns:xsi="http://www.w3.org/2001/XMLSchema-instance" xsi:type="dcterms:W3CDTF">2026-06-05T09:24:24Z</dcterms:modified>
</cp:coreProperties>
</file>